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040" yWindow="2385" windowWidth="18195" windowHeight="7005"/>
  </bookViews>
  <sheets>
    <sheet name="Start" sheetId="11" r:id="rId1"/>
    <sheet name="Part-I" sheetId="9" r:id="rId2"/>
    <sheet name="Part-II" sheetId="10" r:id="rId3"/>
    <sheet name="Part-III" sheetId="12" r:id="rId4"/>
    <sheet name="Part-IV" sheetId="13" r:id="rId5"/>
    <sheet name="Summary" sheetId="14" r:id="rId6"/>
  </sheets>
  <definedNames>
    <definedName name="_xlnm.Print_Area" localSheetId="2">'Part-II'!$A$1:$F$21</definedName>
    <definedName name="_xlnm.Print_Area" localSheetId="3">'Part-III'!$A$1:$F$26</definedName>
    <definedName name="_xlnm.Print_Area" localSheetId="4">'Part-IV'!$A$1:$G$21</definedName>
    <definedName name="_xlnm.Print_Area" localSheetId="0">Start!$A$1:$F$22</definedName>
    <definedName name="_xlnm.Print_Area" localSheetId="5">Summary!$A$1:$E$19</definedName>
  </definedNames>
  <calcPr calcId="144525"/>
</workbook>
</file>

<file path=xl/calcChain.xml><?xml version="1.0" encoding="utf-8"?>
<calcChain xmlns="http://schemas.openxmlformats.org/spreadsheetml/2006/main">
  <c r="E10" i="10" l="1"/>
  <c r="L10" i="10"/>
  <c r="M10" i="10"/>
  <c r="N10" i="10"/>
  <c r="O10" i="10"/>
  <c r="P10" i="10"/>
  <c r="Q10" i="10"/>
  <c r="K10" i="10"/>
  <c r="H12" i="9"/>
  <c r="H11" i="9"/>
  <c r="H10" i="9"/>
  <c r="H9" i="9"/>
  <c r="H8" i="9"/>
  <c r="H7" i="9"/>
  <c r="I11" i="10" l="1"/>
  <c r="E11" i="10"/>
  <c r="E11" i="9"/>
  <c r="M11" i="9" s="1"/>
  <c r="G15" i="9" l="1"/>
  <c r="E20" i="9" s="1"/>
  <c r="E12" i="13" s="1"/>
  <c r="I12" i="13" s="1"/>
  <c r="F15" i="9"/>
  <c r="E18" i="9" s="1"/>
  <c r="E10" i="13" s="1"/>
  <c r="I10" i="13" s="1"/>
  <c r="M13" i="9"/>
  <c r="E13" i="9"/>
  <c r="E9" i="9"/>
  <c r="M9" i="9" s="1"/>
  <c r="E7" i="9"/>
  <c r="M7" i="9" s="1"/>
  <c r="H12" i="13" l="1"/>
  <c r="F12" i="13" s="1"/>
  <c r="H10" i="13"/>
  <c r="F10" i="13" s="1"/>
  <c r="E13" i="12"/>
  <c r="M13" i="12" s="1"/>
  <c r="E12" i="12"/>
  <c r="M12" i="12" s="1"/>
  <c r="E11" i="12"/>
  <c r="M11" i="12" s="1"/>
  <c r="E10" i="12"/>
  <c r="M10" i="12" l="1"/>
  <c r="E11" i="13"/>
  <c r="A1" i="14"/>
  <c r="A3" i="14"/>
  <c r="B17" i="14"/>
  <c r="A1" i="13"/>
  <c r="B5" i="13"/>
  <c r="A3" i="13"/>
  <c r="B19" i="13"/>
  <c r="N12" i="13"/>
  <c r="N10" i="13"/>
  <c r="B5" i="10"/>
  <c r="A3" i="12"/>
  <c r="A3" i="10"/>
  <c r="A3" i="9"/>
  <c r="A1" i="12"/>
  <c r="B5" i="12"/>
  <c r="B24" i="12"/>
  <c r="E14" i="12"/>
  <c r="M14" i="12" s="1"/>
  <c r="A1" i="10"/>
  <c r="B4" i="9"/>
  <c r="A1" i="9"/>
  <c r="D18" i="11"/>
  <c r="B19" i="10"/>
  <c r="I12" i="10"/>
  <c r="E12" i="10"/>
  <c r="I10" i="10"/>
  <c r="B28" i="9"/>
  <c r="E14" i="9"/>
  <c r="M14" i="9" s="1"/>
  <c r="E12" i="9"/>
  <c r="M12" i="9" s="1"/>
  <c r="E10" i="9"/>
  <c r="M10" i="9" s="1"/>
  <c r="E8" i="9"/>
  <c r="M8" i="9" s="1"/>
  <c r="M15" i="12" l="1"/>
  <c r="H11" i="13"/>
  <c r="I11" i="13"/>
  <c r="I13" i="10"/>
  <c r="E13" i="10" s="1"/>
  <c r="D7" i="14" s="1"/>
  <c r="E15" i="12"/>
  <c r="D8" i="14" s="1"/>
  <c r="M15" i="9"/>
  <c r="F11" i="13" l="1"/>
  <c r="F13" i="13" s="1"/>
  <c r="D9" i="14" s="1"/>
  <c r="E15" i="9"/>
  <c r="N11" i="13" l="1"/>
  <c r="N13" i="13" s="1"/>
  <c r="E17" i="9"/>
  <c r="D6" i="14"/>
  <c r="D10" i="14" s="1"/>
</calcChain>
</file>

<file path=xl/comments1.xml><?xml version="1.0" encoding="utf-8"?>
<comments xmlns="http://schemas.openxmlformats.org/spreadsheetml/2006/main">
  <authors>
    <author>acer</author>
  </authors>
  <commentList>
    <comment ref="C13" authorId="0">
      <text>
        <r>
          <rPr>
            <b/>
            <sz val="9"/>
            <color indexed="81"/>
            <rFont val="Tahoma"/>
            <family val="2"/>
          </rPr>
          <t>Enter No. of RACKS Required</t>
        </r>
      </text>
    </comment>
    <comment ref="C14" authorId="0">
      <text>
        <r>
          <rPr>
            <b/>
            <sz val="9"/>
            <color indexed="81"/>
            <rFont val="Tahoma"/>
            <family val="2"/>
          </rPr>
          <t>Enter No. of RACKS Required</t>
        </r>
      </text>
    </comment>
  </commentList>
</comments>
</file>

<file path=xl/comments2.xml><?xml version="1.0" encoding="utf-8"?>
<comments xmlns="http://schemas.openxmlformats.org/spreadsheetml/2006/main">
  <authors>
    <author>acer</author>
  </authors>
  <commentList>
    <comment ref="E10" authorId="0">
      <text>
        <r>
          <rPr>
            <b/>
            <sz val="9"/>
            <color indexed="81"/>
            <rFont val="Tahoma"/>
            <family val="2"/>
          </rPr>
          <t>Total of Present Value @ 8% of (A x B) over the period of 7 years</t>
        </r>
      </text>
    </comment>
  </commentList>
</comments>
</file>

<file path=xl/comments3.xml><?xml version="1.0" encoding="utf-8"?>
<comments xmlns="http://schemas.openxmlformats.org/spreadsheetml/2006/main">
  <authors>
    <author>acer</author>
  </authors>
  <commentList>
    <comment ref="C10" authorId="0">
      <text>
        <r>
          <rPr>
            <b/>
            <sz val="9"/>
            <color indexed="81"/>
            <rFont val="Tahoma"/>
            <family val="2"/>
          </rPr>
          <t>No. of Licenses Required as per Technical Annexure</t>
        </r>
      </text>
    </comment>
    <comment ref="C11" authorId="0">
      <text>
        <r>
          <rPr>
            <b/>
            <sz val="9"/>
            <color indexed="81"/>
            <rFont val="Tahoma"/>
            <family val="2"/>
          </rPr>
          <t>No. of Licenses required to cover nodes of Cluster-I</t>
        </r>
      </text>
    </comment>
  </commentList>
</comments>
</file>

<file path=xl/sharedStrings.xml><?xml version="1.0" encoding="utf-8"?>
<sst xmlns="http://schemas.openxmlformats.org/spreadsheetml/2006/main" count="108" uniqueCount="79">
  <si>
    <t>Bidder:</t>
  </si>
  <si>
    <t>Part-I Items</t>
  </si>
  <si>
    <t>SL No</t>
  </si>
  <si>
    <t>Required Item</t>
  </si>
  <si>
    <t>Quantity</t>
  </si>
  <si>
    <t>Quote Per Unit</t>
  </si>
  <si>
    <t>Total Amount</t>
  </si>
  <si>
    <t>Total</t>
  </si>
  <si>
    <t>This is to certify that hard copy  matches exactly with soft copy that is being submitted</t>
  </si>
  <si>
    <t>Signature of Vendor/Vendor's Representative</t>
  </si>
  <si>
    <t>Date:</t>
  </si>
  <si>
    <t>Sl.</t>
  </si>
  <si>
    <t>Item</t>
  </si>
  <si>
    <t>Number</t>
  </si>
  <si>
    <t>Enter Bidder Name</t>
  </si>
  <si>
    <t>Instructions related to entering quotes</t>
  </si>
  <si>
    <t xml:space="preserve"> 1. Excel Cells where Bidder has to input values, are unlocked.</t>
  </si>
  <si>
    <t>Signature of Vendor/Vendor's  Representative</t>
  </si>
  <si>
    <t>Part III - Quote for Software</t>
  </si>
  <si>
    <t>Quote Per item</t>
  </si>
  <si>
    <t>Supply, Installation, Commissioning and Maintenance of Hardware for CO Private Cloud</t>
  </si>
  <si>
    <t>Rate Quoted(%)</t>
  </si>
  <si>
    <t>Number
(A)</t>
  </si>
  <si>
    <t>Quote Per annum
(B)</t>
  </si>
  <si>
    <t>Part-I Quote</t>
  </si>
  <si>
    <t>TCO</t>
  </si>
  <si>
    <t>Part-II Quote</t>
  </si>
  <si>
    <t>Part-III Quote</t>
  </si>
  <si>
    <t>Part-IV Quote</t>
  </si>
  <si>
    <t>TOTAL COST of OWNERSHIP</t>
  </si>
  <si>
    <t xml:space="preserve"> 1. If bid is not spirally bound</t>
  </si>
  <si>
    <t xml:space="preserve"> 2. If pages of bid are not numbered.</t>
  </si>
  <si>
    <t xml:space="preserve"> 3. Any any other relevant information is not complied as per RFP document.</t>
  </si>
  <si>
    <t xml:space="preserve">Total
</t>
  </si>
  <si>
    <t>Grand Total</t>
  </si>
  <si>
    <t>Part III - Quote for AMC/ATS(6th and 7th Years)</t>
  </si>
  <si>
    <t>Total Hardware Component Value excluding RACK( For AMC Calculation) =&gt;</t>
  </si>
  <si>
    <t>One-Time Implementation Cost</t>
  </si>
  <si>
    <t>Commercial Annexure-II</t>
  </si>
  <si>
    <t>Penalty of Rs. 10000/- for irregularity will be charged and recovered from EMD, for non compliance of following requirements in hard copy</t>
  </si>
  <si>
    <t xml:space="preserve"> 2. Kindly refer technical annexure for queries related to software license calculations.</t>
  </si>
  <si>
    <t>Microsoft MS SQL 2022 Standard - per core</t>
  </si>
  <si>
    <t>Microsoft MS SQL 2022 Standard - server</t>
  </si>
  <si>
    <t>Microsoft MS SQL 2022 Standard - CAL</t>
  </si>
  <si>
    <t>HCI Setup as per Requirement mentioned in Technical Annexure (At DC)*</t>
  </si>
  <si>
    <t>HCI Setup as per Requirement mentioned in Technical Annexure (At DR)*</t>
  </si>
  <si>
    <t>Object Storage (At DC)</t>
  </si>
  <si>
    <t>Object Storage (At DR)</t>
  </si>
  <si>
    <t>*Total Software Component Value from above=&gt;</t>
  </si>
  <si>
    <t>Ref: LIC/CO/IT-BPR/HW/CO-CLOUD/2023-24/01 Dated: 14/03/2024</t>
  </si>
  <si>
    <t xml:space="preserve">SW Component Value </t>
  </si>
  <si>
    <t>HW Component Value</t>
  </si>
  <si>
    <t>Backup Solution at DC</t>
  </si>
  <si>
    <t>Backup Solution at DR</t>
  </si>
  <si>
    <t>Services of L2 Engineer</t>
  </si>
  <si>
    <t>Migration Cost as per scope mentioned in Technical Annexure</t>
  </si>
  <si>
    <t>Microsoft Windows Server 2022 Datacenter edition 16 Core
(Enter No. of Licenses required to cover nodes of Cluster-I)</t>
  </si>
  <si>
    <t>Part II - Quote for Services</t>
  </si>
  <si>
    <t>Backup Software (Disk-To-Disk-To-Disk)
(Enter Number of Licenses Required As Per Technical Annexure)</t>
  </si>
  <si>
    <t>AMC Rate(8 To 10 %) for 6th and 7th Year</t>
  </si>
  <si>
    <t>ATS For Backup Software:  (15 To 20 %) of Backup Software Cost</t>
  </si>
  <si>
    <r>
      <t xml:space="preserve">Total AMC Amount
(6th + 7th year)
</t>
    </r>
    <r>
      <rPr>
        <b/>
        <sz val="10"/>
        <color indexed="10"/>
        <rFont val="Segoe UI"/>
        <family val="2"/>
      </rPr>
      <t>[Rate/100 * Total HW Cost]
PV of 6th Year + PV of 7th Year
At 8% Rate</t>
    </r>
  </si>
  <si>
    <t>ATS for HCI Software Components: (15 To 20 %) of HCI Software Component Cost</t>
  </si>
  <si>
    <r>
      <t xml:space="preserve">Total HW/SW/BKUP Cost 
</t>
    </r>
    <r>
      <rPr>
        <b/>
        <sz val="10"/>
        <color indexed="10"/>
        <rFont val="Segoe UI"/>
        <family val="2"/>
      </rPr>
      <t>{Cost of Part-I items excluding RACK}</t>
    </r>
  </si>
  <si>
    <t>RACK ( At DC)
No. of Racks Required for DC Setup Needs to entered</t>
  </si>
  <si>
    <t>RACK ( At DR)
No. of Racks Required for DR Setup Needs to entered</t>
  </si>
  <si>
    <t xml:space="preserve">  This will be used for AMC Calculation.</t>
  </si>
  <si>
    <t xml:space="preserve">  This will be used for ATS Calculation.</t>
  </si>
  <si>
    <t>PV Year-1</t>
  </si>
  <si>
    <t>PV Year-2</t>
  </si>
  <si>
    <t>PV Year-3</t>
  </si>
  <si>
    <t>PV Year-4</t>
  </si>
  <si>
    <t>PV Year-5</t>
  </si>
  <si>
    <t>PV Year-6</t>
  </si>
  <si>
    <t>PV Year-7</t>
  </si>
  <si>
    <t xml:space="preserve">Note: Microsoft License (Sl No. 2,3,4,5) rates are discovered through this Commercial Bid. </t>
  </si>
  <si>
    <t>License will be ordered based on the requirement of LIC. License cost should be quoted with Software Assurance to cover RFP Life of 7 years.</t>
  </si>
  <si>
    <t xml:space="preserve">* Component wise hardware and software cost bifurcation should be submitted after ORA. </t>
  </si>
  <si>
    <t>Please note that Hardware resource distribution across clusters as mentioned in Technical Annexure is indicative and may vary keeping total resource requirement same.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</si>
</sst>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17" x14ac:knownFonts="1">
    <font>
      <sz val="11"/>
      <color theme="1"/>
      <name val="Calibri"/>
      <family val="2"/>
      <scheme val="minor"/>
    </font>
    <font>
      <sz val="11"/>
      <color theme="1"/>
      <name val="Calibri"/>
      <family val="2"/>
      <scheme val="minor"/>
    </font>
    <font>
      <sz val="12"/>
      <name val="Times New Roman"/>
      <family val="1"/>
    </font>
    <font>
      <sz val="10"/>
      <name val="Arial"/>
      <family val="2"/>
    </font>
    <font>
      <sz val="11"/>
      <color rgb="FF000000"/>
      <name val="Calibri"/>
      <family val="2"/>
    </font>
    <font>
      <b/>
      <sz val="10"/>
      <name val="Segoe UI"/>
      <family val="2"/>
    </font>
    <font>
      <sz val="10"/>
      <name val="Segoe UI"/>
      <family val="2"/>
    </font>
    <font>
      <b/>
      <sz val="10"/>
      <color theme="1"/>
      <name val="Segoe UI"/>
      <family val="2"/>
    </font>
    <font>
      <sz val="10"/>
      <color theme="1"/>
      <name val="Segoe UI"/>
      <family val="2"/>
    </font>
    <font>
      <b/>
      <sz val="10"/>
      <color rgb="FFFF0000"/>
      <name val="Segoe UI"/>
      <family val="2"/>
    </font>
    <font>
      <sz val="10"/>
      <color indexed="8"/>
      <name val="Segoe UI"/>
      <family val="2"/>
    </font>
    <font>
      <b/>
      <sz val="10"/>
      <color indexed="8"/>
      <name val="Segoe UI"/>
      <family val="2"/>
    </font>
    <font>
      <sz val="10"/>
      <color rgb="FF000000"/>
      <name val="Segoe UI"/>
      <family val="2"/>
    </font>
    <font>
      <b/>
      <sz val="10"/>
      <color indexed="10"/>
      <name val="Segoe UI"/>
      <family val="2"/>
    </font>
    <font>
      <b/>
      <sz val="11"/>
      <color theme="1"/>
      <name val="Calibri"/>
      <family val="2"/>
      <scheme val="minor"/>
    </font>
    <font>
      <b/>
      <sz val="9"/>
      <color indexed="81"/>
      <name val="Tahoma"/>
      <family val="2"/>
    </font>
    <font>
      <b/>
      <sz val="10"/>
      <color theme="1" tint="0.14999847407452621"/>
      <name val="Segoe UI"/>
      <family val="2"/>
    </font>
  </fonts>
  <fills count="9">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1"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2" fillId="0" borderId="0"/>
    <xf numFmtId="0" fontId="1" fillId="0" borderId="0"/>
    <xf numFmtId="0" fontId="3" fillId="0" borderId="0"/>
    <xf numFmtId="165" fontId="4" fillId="0" borderId="0"/>
    <xf numFmtId="0" fontId="3" fillId="0" borderId="0"/>
    <xf numFmtId="0" fontId="1" fillId="0" borderId="0"/>
    <xf numFmtId="0" fontId="3" fillId="0" borderId="0"/>
    <xf numFmtId="0" fontId="2" fillId="0" borderId="0"/>
  </cellStyleXfs>
  <cellXfs count="117">
    <xf numFmtId="0" fontId="0" fillId="0" borderId="0" xfId="0"/>
    <xf numFmtId="0" fontId="5" fillId="4" borderId="9" xfId="3" applyFont="1" applyFill="1" applyBorder="1" applyAlignment="1">
      <alignment vertical="center"/>
    </xf>
    <xf numFmtId="0" fontId="5" fillId="4" borderId="10" xfId="3" applyFont="1" applyFill="1" applyBorder="1" applyAlignment="1">
      <alignment vertical="center" wrapText="1"/>
    </xf>
    <xf numFmtId="0" fontId="6" fillId="4" borderId="0" xfId="3" applyFont="1" applyFill="1" applyBorder="1" applyAlignment="1">
      <alignment vertical="center" wrapText="1"/>
    </xf>
    <xf numFmtId="0" fontId="5" fillId="4" borderId="9" xfId="3" applyFont="1" applyFill="1" applyBorder="1" applyAlignment="1">
      <alignment vertical="center" wrapText="1"/>
    </xf>
    <xf numFmtId="0" fontId="6" fillId="4" borderId="11" xfId="3" applyFont="1" applyFill="1" applyBorder="1" applyAlignment="1">
      <alignment vertical="center" wrapText="1"/>
    </xf>
    <xf numFmtId="0" fontId="6" fillId="4" borderId="10" xfId="3" applyFont="1" applyFill="1" applyBorder="1" applyAlignment="1">
      <alignment vertical="center" wrapText="1"/>
    </xf>
    <xf numFmtId="0" fontId="8" fillId="0" borderId="0" xfId="0" applyFont="1"/>
    <xf numFmtId="0" fontId="8" fillId="0" borderId="5" xfId="0" applyFont="1" applyBorder="1"/>
    <xf numFmtId="0" fontId="8" fillId="0" borderId="0" xfId="0" applyFont="1" applyBorder="1"/>
    <xf numFmtId="0" fontId="8" fillId="0" borderId="6" xfId="0" applyFont="1" applyBorder="1"/>
    <xf numFmtId="0" fontId="7" fillId="0" borderId="0" xfId="0" applyFont="1" applyBorder="1" applyAlignment="1">
      <alignment wrapText="1"/>
    </xf>
    <xf numFmtId="0" fontId="7" fillId="0" borderId="7" xfId="0" applyFont="1" applyBorder="1"/>
    <xf numFmtId="0" fontId="7" fillId="0" borderId="0" xfId="0" applyFont="1" applyBorder="1" applyAlignment="1">
      <alignment horizontal="right"/>
    </xf>
    <xf numFmtId="0" fontId="8" fillId="0" borderId="12" xfId="0" applyFont="1" applyBorder="1"/>
    <xf numFmtId="0" fontId="8" fillId="0" borderId="13" xfId="0" applyFont="1" applyBorder="1"/>
    <xf numFmtId="0" fontId="8" fillId="0" borderId="14" xfId="0" applyFont="1" applyBorder="1"/>
    <xf numFmtId="0" fontId="7" fillId="0" borderId="0" xfId="0" applyFont="1" applyBorder="1" applyAlignment="1">
      <alignment vertical="center" wrapText="1"/>
    </xf>
    <xf numFmtId="0" fontId="7" fillId="2" borderId="1" xfId="0" applyFont="1" applyFill="1" applyBorder="1" applyAlignment="1" applyProtection="1">
      <alignment horizontal="center" vertical="center"/>
    </xf>
    <xf numFmtId="0" fontId="5" fillId="2" borderId="1" xfId="1" applyFont="1" applyFill="1" applyBorder="1" applyAlignment="1" applyProtection="1">
      <alignment horizontal="center" vertical="center" wrapText="1"/>
    </xf>
    <xf numFmtId="0" fontId="7" fillId="2" borderId="1" xfId="2" applyFont="1" applyFill="1" applyBorder="1" applyAlignment="1" applyProtection="1">
      <alignment horizontal="center" vertical="center"/>
    </xf>
    <xf numFmtId="0" fontId="7" fillId="2" borderId="1" xfId="2" applyFont="1" applyFill="1" applyBorder="1" applyAlignment="1" applyProtection="1">
      <alignment horizontal="center" vertical="center" wrapText="1"/>
    </xf>
    <xf numFmtId="0" fontId="8" fillId="0" borderId="0" xfId="2" applyFont="1" applyProtection="1"/>
    <xf numFmtId="0" fontId="8" fillId="0" borderId="1" xfId="0" applyFont="1" applyBorder="1" applyAlignment="1" applyProtection="1">
      <alignment horizontal="left" vertical="center"/>
    </xf>
    <xf numFmtId="0" fontId="10" fillId="0" borderId="1" xfId="2" applyFont="1" applyBorder="1" applyAlignment="1" applyProtection="1">
      <alignment wrapText="1"/>
    </xf>
    <xf numFmtId="0" fontId="8" fillId="0" borderId="1" xfId="1" applyFont="1" applyFill="1" applyBorder="1" applyAlignment="1" applyProtection="1">
      <alignment wrapText="1"/>
    </xf>
    <xf numFmtId="0" fontId="8" fillId="0" borderId="0" xfId="1" applyFont="1" applyAlignment="1" applyProtection="1">
      <alignment wrapText="1"/>
    </xf>
    <xf numFmtId="0" fontId="10" fillId="0" borderId="1" xfId="2" applyFont="1" applyFill="1" applyBorder="1" applyAlignment="1" applyProtection="1">
      <alignment wrapText="1"/>
    </xf>
    <xf numFmtId="0" fontId="8" fillId="0" borderId="1" xfId="0" applyFont="1" applyBorder="1"/>
    <xf numFmtId="0" fontId="11" fillId="0" borderId="1" xfId="2" applyFont="1" applyFill="1" applyBorder="1" applyAlignment="1" applyProtection="1">
      <alignment wrapText="1"/>
    </xf>
    <xf numFmtId="0" fontId="8" fillId="0" borderId="0" xfId="1" applyFont="1" applyFill="1" applyAlignment="1" applyProtection="1">
      <alignment wrapText="1"/>
    </xf>
    <xf numFmtId="0" fontId="11" fillId="0" borderId="0" xfId="0" applyFont="1" applyFill="1" applyBorder="1" applyAlignment="1" applyProtection="1"/>
    <xf numFmtId="0" fontId="6" fillId="0" borderId="0" xfId="0" applyFont="1" applyAlignment="1" applyProtection="1"/>
    <xf numFmtId="0" fontId="5" fillId="0" borderId="0" xfId="0" applyFont="1" applyProtection="1"/>
    <xf numFmtId="0" fontId="6" fillId="0" borderId="0" xfId="0" applyFont="1" applyFill="1" applyBorder="1" applyAlignment="1" applyProtection="1">
      <alignment horizontal="center" wrapText="1"/>
    </xf>
    <xf numFmtId="0" fontId="6" fillId="0" borderId="0" xfId="1" applyFont="1" applyAlignment="1" applyProtection="1">
      <alignment wrapText="1"/>
    </xf>
    <xf numFmtId="1" fontId="6" fillId="0" borderId="0" xfId="0" applyNumberFormat="1" applyFont="1" applyBorder="1" applyAlignment="1" applyProtection="1">
      <alignment horizontal="center" vertical="center"/>
    </xf>
    <xf numFmtId="0" fontId="5" fillId="0" borderId="0" xfId="1" applyFont="1" applyAlignment="1" applyProtection="1">
      <alignment wrapText="1"/>
    </xf>
    <xf numFmtId="0" fontId="7" fillId="0" borderId="1" xfId="0" applyFont="1" applyBorder="1" applyAlignment="1">
      <alignment horizontal="center"/>
    </xf>
    <xf numFmtId="0" fontId="7" fillId="0" borderId="1" xfId="0" applyFont="1" applyBorder="1" applyAlignment="1">
      <alignment wrapText="1"/>
    </xf>
    <xf numFmtId="0" fontId="7" fillId="0" borderId="1" xfId="0" applyFont="1" applyFill="1" applyBorder="1" applyAlignment="1">
      <alignment horizontal="center"/>
    </xf>
    <xf numFmtId="0" fontId="5" fillId="0" borderId="0" xfId="0" applyFont="1" applyBorder="1" applyAlignment="1" applyProtection="1"/>
    <xf numFmtId="0" fontId="8" fillId="0" borderId="1" xfId="0" applyFont="1" applyBorder="1" applyAlignment="1">
      <alignment horizontal="center" vertical="top"/>
    </xf>
    <xf numFmtId="0" fontId="12" fillId="0" borderId="1" xfId="0" applyFont="1" applyFill="1" applyBorder="1" applyAlignment="1">
      <alignment horizontal="left" vertical="top" wrapText="1"/>
    </xf>
    <xf numFmtId="0" fontId="9" fillId="0" borderId="0" xfId="0" applyFont="1" applyFill="1" applyBorder="1" applyAlignment="1" applyProtection="1">
      <alignment horizontal="left" vertical="center"/>
    </xf>
    <xf numFmtId="0" fontId="8" fillId="0" borderId="1" xfId="0" applyFont="1" applyBorder="1" applyAlignment="1" applyProtection="1">
      <alignment horizontal="left" vertical="top"/>
    </xf>
    <xf numFmtId="0" fontId="10" fillId="0" borderId="1" xfId="2" applyFont="1" applyBorder="1" applyAlignment="1" applyProtection="1">
      <alignment vertical="top" wrapText="1"/>
    </xf>
    <xf numFmtId="0" fontId="8" fillId="0" borderId="1" xfId="1" applyFont="1" applyFill="1" applyBorder="1" applyAlignment="1" applyProtection="1">
      <alignment vertical="top" wrapText="1"/>
    </xf>
    <xf numFmtId="0" fontId="7" fillId="0" borderId="8" xfId="0" applyFont="1" applyBorder="1" applyAlignment="1">
      <alignment wrapText="1"/>
    </xf>
    <xf numFmtId="0" fontId="7" fillId="0" borderId="8" xfId="0" applyFont="1" applyBorder="1" applyAlignment="1">
      <alignment vertical="center" wrapText="1"/>
    </xf>
    <xf numFmtId="0" fontId="6" fillId="0" borderId="1" xfId="0" applyFont="1" applyBorder="1" applyAlignment="1">
      <alignment horizontal="right"/>
    </xf>
    <xf numFmtId="1" fontId="8" fillId="0" borderId="1" xfId="1" applyNumberFormat="1" applyFont="1" applyBorder="1" applyAlignment="1" applyProtection="1">
      <alignment horizontal="right" wrapText="1"/>
    </xf>
    <xf numFmtId="0" fontId="6" fillId="0" borderId="1" xfId="0" applyFont="1" applyBorder="1" applyAlignment="1">
      <alignment horizontal="right" vertical="center"/>
    </xf>
    <xf numFmtId="0" fontId="7" fillId="0" borderId="1" xfId="0" applyFont="1" applyFill="1" applyBorder="1" applyAlignment="1">
      <alignment horizontal="center" wrapText="1"/>
    </xf>
    <xf numFmtId="1" fontId="8" fillId="0" borderId="0" xfId="0" applyNumberFormat="1" applyFont="1"/>
    <xf numFmtId="0" fontId="6" fillId="0" borderId="1" xfId="0" applyFont="1" applyBorder="1" applyAlignment="1" applyProtection="1">
      <alignment horizontal="right" vertical="center"/>
      <protection hidden="1"/>
    </xf>
    <xf numFmtId="0" fontId="14" fillId="0" borderId="16" xfId="0" applyFont="1" applyBorder="1" applyAlignment="1">
      <alignment horizontal="center"/>
    </xf>
    <xf numFmtId="0" fontId="14" fillId="0" borderId="18" xfId="0" applyFont="1" applyBorder="1" applyAlignment="1">
      <alignment horizontal="center"/>
    </xf>
    <xf numFmtId="0" fontId="14" fillId="0" borderId="20" xfId="0" applyFont="1" applyBorder="1" applyAlignment="1">
      <alignment horizontal="center"/>
    </xf>
    <xf numFmtId="0" fontId="14" fillId="0" borderId="22" xfId="0" applyFont="1" applyBorder="1" applyAlignment="1">
      <alignment horizontal="center"/>
    </xf>
    <xf numFmtId="2" fontId="8" fillId="3" borderId="1" xfId="0" applyNumberFormat="1" applyFont="1" applyFill="1" applyBorder="1" applyAlignment="1" applyProtection="1">
      <alignment horizontal="right"/>
      <protection locked="0" hidden="1"/>
    </xf>
    <xf numFmtId="0" fontId="0" fillId="0" borderId="17" xfId="0" applyBorder="1" applyAlignment="1">
      <alignment horizontal="right"/>
    </xf>
    <xf numFmtId="0" fontId="0" fillId="0" borderId="19" xfId="0" applyBorder="1" applyAlignment="1">
      <alignment horizontal="right"/>
    </xf>
    <xf numFmtId="0" fontId="0" fillId="0" borderId="21" xfId="0" applyBorder="1" applyAlignment="1">
      <alignment horizontal="right"/>
    </xf>
    <xf numFmtId="0" fontId="8" fillId="3" borderId="1" xfId="0" applyNumberFormat="1" applyFont="1" applyFill="1" applyBorder="1" applyAlignment="1" applyProtection="1">
      <alignment horizontal="right" vertical="top"/>
      <protection locked="0" hidden="1"/>
    </xf>
    <xf numFmtId="0" fontId="8" fillId="3" borderId="1" xfId="0" applyNumberFormat="1" applyFont="1" applyFill="1" applyBorder="1" applyAlignment="1" applyProtection="1">
      <alignment horizontal="right"/>
      <protection locked="0" hidden="1"/>
    </xf>
    <xf numFmtId="0" fontId="6" fillId="0" borderId="0" xfId="0" applyFont="1" applyBorder="1" applyAlignment="1">
      <alignment horizontal="right"/>
    </xf>
    <xf numFmtId="0" fontId="8" fillId="0" borderId="0" xfId="0" applyFont="1" applyAlignment="1">
      <alignment horizontal="right"/>
    </xf>
    <xf numFmtId="1" fontId="8" fillId="0" borderId="0" xfId="0" applyNumberFormat="1" applyFont="1" applyBorder="1"/>
    <xf numFmtId="164" fontId="8" fillId="0" borderId="0" xfId="0" applyNumberFormat="1" applyFont="1" applyBorder="1" applyAlignment="1">
      <alignment horizontal="left" vertical="center"/>
    </xf>
    <xf numFmtId="164" fontId="6" fillId="4" borderId="0" xfId="0" applyNumberFormat="1" applyFont="1" applyFill="1" applyBorder="1" applyAlignment="1">
      <alignment horizontal="left" vertical="center"/>
    </xf>
    <xf numFmtId="0" fontId="8" fillId="0" borderId="1" xfId="0" applyFont="1" applyBorder="1" applyAlignment="1">
      <alignment wrapText="1"/>
    </xf>
    <xf numFmtId="0" fontId="8" fillId="0" borderId="0" xfId="0" applyNumberFormat="1" applyFont="1" applyFill="1" applyBorder="1" applyAlignment="1" applyProtection="1">
      <alignment horizontal="right" vertical="top"/>
      <protection locked="0" hidden="1"/>
    </xf>
    <xf numFmtId="1" fontId="8" fillId="0" borderId="9" xfId="0" applyNumberFormat="1" applyFont="1" applyFill="1" applyBorder="1" applyAlignment="1" applyProtection="1">
      <alignment horizontal="right" vertical="top"/>
      <protection hidden="1"/>
    </xf>
    <xf numFmtId="0" fontId="8" fillId="0" borderId="1" xfId="0" applyFont="1" applyBorder="1" applyAlignment="1">
      <alignment vertical="top"/>
    </xf>
    <xf numFmtId="0" fontId="7" fillId="0" borderId="1" xfId="0" applyFont="1" applyBorder="1" applyAlignment="1">
      <alignment horizontal="center" wrapText="1"/>
    </xf>
    <xf numFmtId="0" fontId="7" fillId="0" borderId="0" xfId="0" applyFont="1" applyAlignment="1">
      <alignment horizontal="right"/>
    </xf>
    <xf numFmtId="0" fontId="5" fillId="0" borderId="1" xfId="0" applyFont="1" applyFill="1" applyBorder="1" applyAlignment="1" applyProtection="1">
      <alignment horizontal="center" vertical="center" wrapText="1"/>
    </xf>
    <xf numFmtId="1" fontId="8" fillId="5" borderId="1" xfId="0" applyNumberFormat="1" applyFont="1" applyFill="1" applyBorder="1" applyAlignment="1" applyProtection="1">
      <alignment horizontal="right"/>
    </xf>
    <xf numFmtId="0" fontId="8" fillId="0" borderId="9" xfId="0" applyNumberFormat="1" applyFont="1" applyFill="1" applyBorder="1" applyAlignment="1" applyProtection="1">
      <alignment horizontal="right" vertical="top"/>
      <protection hidden="1"/>
    </xf>
    <xf numFmtId="0" fontId="8" fillId="6" borderId="1" xfId="1" applyFont="1" applyFill="1" applyBorder="1" applyAlignment="1" applyProtection="1">
      <alignment wrapText="1"/>
    </xf>
    <xf numFmtId="0" fontId="8" fillId="3" borderId="1" xfId="1" applyFont="1" applyFill="1" applyBorder="1" applyAlignment="1" applyProtection="1">
      <alignment wrapText="1"/>
      <protection locked="0"/>
    </xf>
    <xf numFmtId="2" fontId="8" fillId="0" borderId="1" xfId="1" applyNumberFormat="1" applyFont="1" applyBorder="1" applyAlignment="1" applyProtection="1">
      <alignment horizontal="right" wrapText="1"/>
    </xf>
    <xf numFmtId="0" fontId="16" fillId="7" borderId="1" xfId="0" applyFont="1" applyFill="1" applyBorder="1" applyProtection="1">
      <protection locked="0" hidden="1"/>
    </xf>
    <xf numFmtId="1" fontId="8" fillId="0" borderId="1" xfId="1" applyNumberFormat="1" applyFont="1" applyBorder="1" applyAlignment="1" applyProtection="1">
      <alignment horizontal="right" vertical="top" wrapText="1"/>
      <protection hidden="1"/>
    </xf>
    <xf numFmtId="1" fontId="8" fillId="0" borderId="1" xfId="1" applyNumberFormat="1" applyFont="1" applyBorder="1" applyAlignment="1" applyProtection="1">
      <alignment horizontal="right" wrapText="1"/>
      <protection hidden="1"/>
    </xf>
    <xf numFmtId="0" fontId="6" fillId="0" borderId="1" xfId="0" applyFont="1" applyBorder="1" applyAlignment="1" applyProtection="1">
      <alignment horizontal="right"/>
      <protection hidden="1"/>
    </xf>
    <xf numFmtId="0" fontId="8" fillId="7" borderId="1" xfId="1" applyFont="1" applyFill="1" applyBorder="1" applyAlignment="1" applyProtection="1">
      <alignment wrapText="1"/>
      <protection locked="0"/>
    </xf>
    <xf numFmtId="0" fontId="8" fillId="0" borderId="1" xfId="0" applyFont="1" applyBorder="1" applyProtection="1">
      <protection hidden="1"/>
    </xf>
    <xf numFmtId="0" fontId="8" fillId="0" borderId="0" xfId="1" applyFont="1" applyAlignment="1" applyProtection="1">
      <alignment wrapText="1"/>
      <protection hidden="1"/>
    </xf>
    <xf numFmtId="0" fontId="8" fillId="8" borderId="0" xfId="0" applyFont="1" applyFill="1"/>
    <xf numFmtId="0" fontId="7" fillId="0" borderId="1" xfId="0" applyFont="1" applyBorder="1"/>
    <xf numFmtId="0" fontId="7"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right"/>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7" fillId="0" borderId="1" xfId="0" applyFont="1" applyBorder="1" applyAlignment="1">
      <alignment horizontal="right"/>
    </xf>
    <xf numFmtId="0" fontId="7" fillId="0" borderId="1" xfId="0" applyFont="1" applyBorder="1" applyAlignment="1">
      <alignment horizontal="center" vertical="center"/>
    </xf>
    <xf numFmtId="0" fontId="7" fillId="0" borderId="7" xfId="0" applyFont="1" applyBorder="1" applyAlignment="1">
      <alignment horizontal="right"/>
    </xf>
    <xf numFmtId="0" fontId="7" fillId="0" borderId="15" xfId="0" applyFont="1" applyBorder="1" applyAlignment="1">
      <alignment horizontal="right"/>
    </xf>
    <xf numFmtId="0" fontId="7" fillId="0" borderId="8" xfId="0" applyFont="1" applyBorder="1" applyAlignment="1">
      <alignment horizontal="right"/>
    </xf>
    <xf numFmtId="0" fontId="0" fillId="0" borderId="23" xfId="0" applyBorder="1" applyAlignment="1">
      <alignment horizontal="center"/>
    </xf>
    <xf numFmtId="0" fontId="0" fillId="0" borderId="24" xfId="0" applyBorder="1" applyAlignment="1">
      <alignment horizontal="center"/>
    </xf>
  </cellXfs>
  <cellStyles count="9">
    <cellStyle name="Excel Built-in Normal" xfId="4"/>
    <cellStyle name="Normal" xfId="0" builtinId="0"/>
    <cellStyle name="Normal 2" xfId="5"/>
    <cellStyle name="Normal 3" xfId="2"/>
    <cellStyle name="Normal 3 2" xfId="3"/>
    <cellStyle name="Normal 3 3" xfId="6"/>
    <cellStyle name="Normal 3_Technical specs for RFP 2013" xfId="7"/>
    <cellStyle name="Normal_Part II items" xfId="1"/>
    <cellStyle name="Style 1" xfId="8"/>
  </cellStyles>
  <dxfs count="12">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lor rgb="FF9C0006"/>
      </font>
      <fill>
        <patternFill>
          <bgColor rgb="FFFFFF00"/>
        </patternFill>
      </fill>
    </dxf>
    <dxf>
      <font>
        <condense val="0"/>
        <extend val="0"/>
        <color auto="1"/>
      </font>
      <fill>
        <patternFill>
          <bgColor indexed="31"/>
        </patternFill>
      </fill>
    </dxf>
    <dxf>
      <font>
        <condense val="0"/>
        <extend val="0"/>
        <color auto="1"/>
      </font>
      <fill>
        <patternFill>
          <bgColor indexed="31"/>
        </patternFill>
      </fill>
    </dxf>
    <dxf>
      <font>
        <condense val="0"/>
        <extend val="0"/>
        <color auto="1"/>
      </font>
      <fill>
        <patternFill>
          <bgColor indexed="31"/>
        </patternFill>
      </fill>
    </dxf>
    <dxf>
      <font>
        <condense val="0"/>
        <extend val="0"/>
        <color auto="1"/>
      </font>
      <fill>
        <patternFill>
          <bgColor indexed="31"/>
        </patternFill>
      </fill>
    </dxf>
    <dxf>
      <font>
        <b/>
        <i val="0"/>
        <condense val="0"/>
        <extend val="0"/>
        <color indexed="13"/>
      </font>
      <fill>
        <patternFill>
          <bgColor indexed="10"/>
        </patternFill>
      </fill>
    </dxf>
    <dxf>
      <font>
        <b/>
        <i val="0"/>
        <color rgb="FFFF0000"/>
      </font>
      <fill>
        <patternFill>
          <bgColor rgb="FFFFFF00"/>
        </patternFill>
      </fill>
    </dxf>
    <dxf>
      <font>
        <b/>
        <i val="0"/>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tabSelected="1" zoomScaleNormal="100" workbookViewId="0">
      <selection activeCell="K9" sqref="K9"/>
    </sheetView>
  </sheetViews>
  <sheetFormatPr defaultRowHeight="14.25" x14ac:dyDescent="0.25"/>
  <cols>
    <col min="1" max="1" width="4" style="7" customWidth="1"/>
    <col min="2" max="2" width="9.140625" style="7"/>
    <col min="3" max="3" width="22.5703125" style="7" customWidth="1"/>
    <col min="4" max="4" width="77.28515625" style="7" bestFit="1" customWidth="1"/>
    <col min="5" max="5" width="26" style="7" customWidth="1"/>
    <col min="6" max="16384" width="9.140625" style="7"/>
  </cols>
  <sheetData>
    <row r="2" spans="2:6" x14ac:dyDescent="0.25">
      <c r="B2" s="93" t="s">
        <v>38</v>
      </c>
      <c r="C2" s="94"/>
      <c r="D2" s="94"/>
      <c r="E2" s="95"/>
    </row>
    <row r="3" spans="2:6" x14ac:dyDescent="0.25">
      <c r="B3" s="96"/>
      <c r="C3" s="97"/>
      <c r="D3" s="97"/>
      <c r="E3" s="98"/>
    </row>
    <row r="4" spans="2:6" ht="15" customHeight="1" x14ac:dyDescent="0.25">
      <c r="B4" s="99" t="s">
        <v>20</v>
      </c>
      <c r="C4" s="99"/>
      <c r="D4" s="99"/>
      <c r="E4" s="99"/>
      <c r="F4" s="11"/>
    </row>
    <row r="5" spans="2:6" ht="15" customHeight="1" x14ac:dyDescent="0.25">
      <c r="B5" s="100" t="s">
        <v>49</v>
      </c>
      <c r="C5" s="101"/>
      <c r="D5" s="101"/>
      <c r="E5" s="102"/>
    </row>
    <row r="6" spans="2:6" x14ac:dyDescent="0.25">
      <c r="B6" s="8"/>
      <c r="C6" s="9"/>
      <c r="D6" s="9"/>
      <c r="E6" s="10"/>
    </row>
    <row r="7" spans="2:6" x14ac:dyDescent="0.25">
      <c r="B7" s="8"/>
      <c r="C7" s="12" t="s">
        <v>14</v>
      </c>
      <c r="D7" s="83"/>
      <c r="E7" s="10"/>
    </row>
    <row r="8" spans="2:6" ht="15" thickBot="1" x14ac:dyDescent="0.3">
      <c r="B8" s="8"/>
      <c r="C8" s="9"/>
      <c r="D8" s="9"/>
      <c r="E8" s="10"/>
    </row>
    <row r="9" spans="2:6" ht="15" thickBot="1" x14ac:dyDescent="0.3">
      <c r="B9" s="8"/>
      <c r="C9" s="9"/>
      <c r="D9" s="1" t="s">
        <v>15</v>
      </c>
      <c r="E9" s="10"/>
    </row>
    <row r="10" spans="2:6" ht="15" thickBot="1" x14ac:dyDescent="0.3">
      <c r="B10" s="8"/>
      <c r="C10" s="9"/>
      <c r="D10" s="2" t="s">
        <v>16</v>
      </c>
      <c r="E10" s="10"/>
    </row>
    <row r="11" spans="2:6" ht="29.25" thickBot="1" x14ac:dyDescent="0.3">
      <c r="B11" s="8"/>
      <c r="C11" s="9"/>
      <c r="D11" s="2" t="s">
        <v>40</v>
      </c>
      <c r="E11" s="10"/>
    </row>
    <row r="12" spans="2:6" ht="15" thickBot="1" x14ac:dyDescent="0.3">
      <c r="B12" s="8"/>
      <c r="C12" s="9"/>
      <c r="D12" s="3"/>
      <c r="E12" s="10"/>
    </row>
    <row r="13" spans="2:6" ht="29.25" thickBot="1" x14ac:dyDescent="0.3">
      <c r="B13" s="8"/>
      <c r="C13" s="9"/>
      <c r="D13" s="4" t="s">
        <v>39</v>
      </c>
      <c r="E13" s="10"/>
    </row>
    <row r="14" spans="2:6" x14ac:dyDescent="0.25">
      <c r="B14" s="8"/>
      <c r="C14" s="9"/>
      <c r="D14" s="5" t="s">
        <v>30</v>
      </c>
      <c r="E14" s="10"/>
    </row>
    <row r="15" spans="2:6" x14ac:dyDescent="0.25">
      <c r="B15" s="8"/>
      <c r="C15" s="9"/>
      <c r="D15" s="5" t="s">
        <v>31</v>
      </c>
      <c r="E15" s="10"/>
    </row>
    <row r="16" spans="2:6" ht="15" thickBot="1" x14ac:dyDescent="0.3">
      <c r="B16" s="8"/>
      <c r="C16" s="9"/>
      <c r="D16" s="6" t="s">
        <v>32</v>
      </c>
      <c r="E16" s="10"/>
    </row>
    <row r="17" spans="2:5" x14ac:dyDescent="0.25">
      <c r="B17" s="8"/>
      <c r="C17" s="9"/>
      <c r="D17" s="9"/>
      <c r="E17" s="10"/>
    </row>
    <row r="18" spans="2:5" x14ac:dyDescent="0.25">
      <c r="B18" s="8"/>
      <c r="C18" s="13" t="s">
        <v>10</v>
      </c>
      <c r="D18" s="69">
        <f ca="1">NOW()</f>
        <v>45365.524361805554</v>
      </c>
      <c r="E18" s="10"/>
    </row>
    <row r="19" spans="2:5" x14ac:dyDescent="0.25">
      <c r="B19" s="8"/>
      <c r="C19" s="13"/>
      <c r="D19" s="69"/>
      <c r="E19" s="10"/>
    </row>
    <row r="20" spans="2:5" x14ac:dyDescent="0.25">
      <c r="B20" s="8"/>
      <c r="C20" s="9"/>
      <c r="D20" s="13" t="s">
        <v>17</v>
      </c>
      <c r="E20" s="10"/>
    </row>
    <row r="21" spans="2:5" x14ac:dyDescent="0.25">
      <c r="B21" s="14"/>
      <c r="C21" s="15"/>
      <c r="D21" s="15"/>
      <c r="E21" s="16"/>
    </row>
  </sheetData>
  <sheetProtection password="AB2B" sheet="1" objects="1" scenarios="1"/>
  <mergeCells count="3">
    <mergeCell ref="B2:E3"/>
    <mergeCell ref="B4:E4"/>
    <mergeCell ref="B5:E5"/>
  </mergeCells>
  <pageMargins left="0.7" right="0.7" top="0.75" bottom="0.75" header="0.3" footer="0.3"/>
  <pageSetup scale="61"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zoomScaleNormal="100" workbookViewId="0">
      <selection activeCell="H20" sqref="H20"/>
    </sheetView>
  </sheetViews>
  <sheetFormatPr defaultRowHeight="14.25" x14ac:dyDescent="0.25"/>
  <cols>
    <col min="1" max="1" width="9.7109375" style="7" customWidth="1"/>
    <col min="2" max="2" width="62.7109375" style="7" customWidth="1"/>
    <col min="3" max="3" width="11.28515625" style="7" customWidth="1"/>
    <col min="4" max="4" width="12.5703125" style="7" customWidth="1"/>
    <col min="5" max="5" width="30.5703125" style="7" customWidth="1"/>
    <col min="6" max="6" width="21.42578125" style="7" customWidth="1"/>
    <col min="7" max="7" width="22.28515625" style="7" customWidth="1"/>
    <col min="8" max="8" width="21.85546875" style="7" customWidth="1"/>
    <col min="9" max="11" width="9.140625" style="7" customWidth="1"/>
    <col min="12" max="12" width="9.140625" style="7" hidden="1" customWidth="1"/>
    <col min="13" max="13" width="8.5703125" style="7" hidden="1" customWidth="1"/>
    <col min="14" max="16384" width="9.140625" style="7"/>
  </cols>
  <sheetData>
    <row r="1" spans="1:14" x14ac:dyDescent="0.25">
      <c r="A1" s="104" t="str">
        <f>Start!$B$2</f>
        <v>Commercial Annexure-II</v>
      </c>
      <c r="B1" s="105"/>
      <c r="C1" s="105"/>
      <c r="D1" s="105"/>
      <c r="E1" s="106"/>
    </row>
    <row r="2" spans="1:14" ht="15" customHeight="1" x14ac:dyDescent="0.25">
      <c r="A2" s="99" t="s">
        <v>20</v>
      </c>
      <c r="B2" s="99"/>
      <c r="C2" s="99"/>
      <c r="D2" s="99"/>
      <c r="E2" s="99"/>
      <c r="F2" s="11"/>
    </row>
    <row r="3" spans="1:14" ht="15" customHeight="1" x14ac:dyDescent="0.25">
      <c r="A3" s="107" t="str">
        <f>Start!$B$5</f>
        <v>Ref: LIC/CO/IT-BPR/HW/CO-CLOUD/2023-24/01 Dated: 14/03/2024</v>
      </c>
      <c r="B3" s="107"/>
      <c r="C3" s="107"/>
      <c r="D3" s="107"/>
      <c r="E3" s="107"/>
      <c r="F3" s="17"/>
    </row>
    <row r="4" spans="1:14" x14ac:dyDescent="0.25">
      <c r="A4" s="77" t="s">
        <v>0</v>
      </c>
      <c r="B4" s="108">
        <f>Start!$D$7</f>
        <v>0</v>
      </c>
      <c r="C4" s="108"/>
      <c r="D4" s="108"/>
      <c r="E4" s="108"/>
    </row>
    <row r="5" spans="1:14" x14ac:dyDescent="0.25">
      <c r="A5" s="109" t="s">
        <v>1</v>
      </c>
      <c r="B5" s="109"/>
      <c r="C5" s="109"/>
      <c r="D5" s="109"/>
      <c r="E5" s="109"/>
    </row>
    <row r="6" spans="1:14" ht="28.5" x14ac:dyDescent="0.25">
      <c r="A6" s="18" t="s">
        <v>2</v>
      </c>
      <c r="B6" s="19" t="s">
        <v>3</v>
      </c>
      <c r="C6" s="20" t="s">
        <v>4</v>
      </c>
      <c r="D6" s="21" t="s">
        <v>5</v>
      </c>
      <c r="E6" s="20" t="s">
        <v>6</v>
      </c>
      <c r="F6" s="20" t="s">
        <v>51</v>
      </c>
      <c r="G6" s="20" t="s">
        <v>50</v>
      </c>
      <c r="H6" s="22"/>
      <c r="I6" s="22"/>
    </row>
    <row r="7" spans="1:14" ht="16.5" customHeight="1" x14ac:dyDescent="0.25">
      <c r="A7" s="45">
        <v>1</v>
      </c>
      <c r="B7" s="46" t="s">
        <v>44</v>
      </c>
      <c r="C7" s="47">
        <v>1</v>
      </c>
      <c r="D7" s="64"/>
      <c r="E7" s="84" t="str">
        <f t="shared" ref="E7" si="0">IF(AND(ISNUMBER(D7),D7&gt;0),C7*D7,"NOT QUOTED")</f>
        <v>NOT QUOTED</v>
      </c>
      <c r="F7" s="87"/>
      <c r="G7" s="87"/>
      <c r="H7" s="89" t="str">
        <f>IF(F7&gt;0,IF(E7=(F7+G7),"","Total Not Matching"),"")</f>
        <v/>
      </c>
      <c r="I7" s="26"/>
      <c r="L7" s="26"/>
      <c r="M7" s="26">
        <f t="shared" ref="M7" si="1">IF(ISNUMBER(E7),0,1)</f>
        <v>1</v>
      </c>
      <c r="N7" s="26"/>
    </row>
    <row r="8" spans="1:14" ht="16.5" customHeight="1" x14ac:dyDescent="0.25">
      <c r="A8" s="45">
        <v>2</v>
      </c>
      <c r="B8" s="46" t="s">
        <v>45</v>
      </c>
      <c r="C8" s="47">
        <v>1</v>
      </c>
      <c r="D8" s="64"/>
      <c r="E8" s="84" t="str">
        <f t="shared" ref="E8:E10" si="2">IF(AND(ISNUMBER(D8),D8&gt;0),C8*D8,"NOT QUOTED")</f>
        <v>NOT QUOTED</v>
      </c>
      <c r="F8" s="87"/>
      <c r="G8" s="87"/>
      <c r="H8" s="89" t="str">
        <f t="shared" ref="H8:H12" si="3">IF(F8&gt;0,IF(E8=(F8+G8),"","Total Not Matching"),"")</f>
        <v/>
      </c>
      <c r="I8" s="26"/>
      <c r="L8" s="26"/>
      <c r="M8" s="26">
        <f t="shared" ref="M8:M14" si="4">IF(ISNUMBER(E8),0,1)</f>
        <v>1</v>
      </c>
      <c r="N8" s="26"/>
    </row>
    <row r="9" spans="1:14" ht="13.5" customHeight="1" x14ac:dyDescent="0.25">
      <c r="A9" s="23">
        <v>3</v>
      </c>
      <c r="B9" s="24" t="s">
        <v>46</v>
      </c>
      <c r="C9" s="25">
        <v>1</v>
      </c>
      <c r="D9" s="64"/>
      <c r="E9" s="85" t="str">
        <f t="shared" ref="E9" si="5">IF(AND(ISNUMBER(D9),D9&gt;0),C9*D9,"NOT QUOTED")</f>
        <v>NOT QUOTED</v>
      </c>
      <c r="F9" s="87"/>
      <c r="G9" s="87"/>
      <c r="H9" s="89" t="str">
        <f t="shared" si="3"/>
        <v/>
      </c>
      <c r="I9" s="26"/>
      <c r="M9" s="26">
        <f t="shared" ref="M9" si="6">IF(ISNUMBER(E9),0,1)</f>
        <v>1</v>
      </c>
    </row>
    <row r="10" spans="1:14" ht="13.5" customHeight="1" x14ac:dyDescent="0.25">
      <c r="A10" s="23">
        <v>4</v>
      </c>
      <c r="B10" s="24" t="s">
        <v>47</v>
      </c>
      <c r="C10" s="25">
        <v>1</v>
      </c>
      <c r="D10" s="64"/>
      <c r="E10" s="85" t="str">
        <f t="shared" si="2"/>
        <v>NOT QUOTED</v>
      </c>
      <c r="F10" s="87"/>
      <c r="G10" s="87"/>
      <c r="H10" s="89" t="str">
        <f t="shared" si="3"/>
        <v/>
      </c>
      <c r="I10" s="26"/>
      <c r="M10" s="26">
        <f t="shared" si="4"/>
        <v>1</v>
      </c>
    </row>
    <row r="11" spans="1:14" x14ac:dyDescent="0.25">
      <c r="A11" s="23">
        <v>5</v>
      </c>
      <c r="B11" s="27" t="s">
        <v>52</v>
      </c>
      <c r="C11" s="25">
        <v>1</v>
      </c>
      <c r="D11" s="64"/>
      <c r="E11" s="85" t="str">
        <f>IF(AND(ISNUMBER(D11),D11&gt;=0),C11*D11,"NOT QUOTED")</f>
        <v>NOT QUOTED</v>
      </c>
      <c r="F11" s="87"/>
      <c r="G11" s="87"/>
      <c r="H11" s="89" t="str">
        <f t="shared" si="3"/>
        <v/>
      </c>
      <c r="I11" s="26"/>
      <c r="M11" s="26">
        <f t="shared" ref="M11" si="7">IF(ISNUMBER(E11),0,1)</f>
        <v>1</v>
      </c>
    </row>
    <row r="12" spans="1:14" x14ac:dyDescent="0.25">
      <c r="A12" s="23">
        <v>6</v>
      </c>
      <c r="B12" s="27" t="s">
        <v>53</v>
      </c>
      <c r="C12" s="25">
        <v>1</v>
      </c>
      <c r="D12" s="64"/>
      <c r="E12" s="85" t="str">
        <f>IF(AND(ISNUMBER(D12),D12&gt;=0),C12*D12,"NOT QUOTED")</f>
        <v>NOT QUOTED</v>
      </c>
      <c r="F12" s="87"/>
      <c r="G12" s="87"/>
      <c r="H12" s="89" t="str">
        <f t="shared" si="3"/>
        <v/>
      </c>
      <c r="I12" s="26"/>
      <c r="M12" s="26">
        <f t="shared" si="4"/>
        <v>1</v>
      </c>
    </row>
    <row r="13" spans="1:14" ht="28.5" x14ac:dyDescent="0.25">
      <c r="A13" s="45">
        <v>7</v>
      </c>
      <c r="B13" s="27" t="s">
        <v>64</v>
      </c>
      <c r="C13" s="81"/>
      <c r="D13" s="64"/>
      <c r="E13" s="85" t="str">
        <f>IF(AND(ISNUMBER(D13),D13&gt;0),C13*D13,"NOT QUOTED")</f>
        <v>NOT QUOTED</v>
      </c>
      <c r="F13" s="80"/>
      <c r="G13" s="80"/>
      <c r="H13" s="26"/>
      <c r="I13" s="26"/>
      <c r="M13" s="26">
        <f>IF(AND(ISNUMBER(C13),ISNUMBER(D13)),0,1)</f>
        <v>1</v>
      </c>
    </row>
    <row r="14" spans="1:14" ht="28.5" x14ac:dyDescent="0.25">
      <c r="A14" s="45">
        <v>8</v>
      </c>
      <c r="B14" s="27" t="s">
        <v>65</v>
      </c>
      <c r="C14" s="81"/>
      <c r="D14" s="64"/>
      <c r="E14" s="85" t="str">
        <f>IF(AND(ISNUMBER(D14),D14&gt;0),C14*D14,"NOT QUOTED")</f>
        <v>NOT QUOTED</v>
      </c>
      <c r="F14" s="80"/>
      <c r="G14" s="80"/>
      <c r="H14" s="26"/>
      <c r="I14" s="26"/>
      <c r="M14" s="26">
        <f t="shared" si="4"/>
        <v>1</v>
      </c>
    </row>
    <row r="15" spans="1:14" x14ac:dyDescent="0.25">
      <c r="A15" s="28"/>
      <c r="B15" s="29" t="s">
        <v>7</v>
      </c>
      <c r="C15" s="28"/>
      <c r="D15" s="28"/>
      <c r="E15" s="86" t="str">
        <f>IF(M15&gt;0,"QUOTE FOR ALL ITEMS",SUM(E8:E14))</f>
        <v>QUOTE FOR ALL ITEMS</v>
      </c>
      <c r="F15" s="88">
        <f>SUM(F7:F12)</f>
        <v>0</v>
      </c>
      <c r="G15" s="88">
        <f>SUM(G7:G12)</f>
        <v>0</v>
      </c>
      <c r="M15" s="30">
        <f>SUM(M8:M14)</f>
        <v>7</v>
      </c>
    </row>
    <row r="16" spans="1:14" ht="15" thickBot="1" x14ac:dyDescent="0.3"/>
    <row r="17" spans="1:6" ht="15" hidden="1" customHeight="1" x14ac:dyDescent="0.25">
      <c r="E17" s="54" t="str">
        <f>IF(ISNUMBER(E15),(E8+#REF!+#REF!+E10+E12),"Part-I Not Quoted")</f>
        <v>Part-I Not Quoted</v>
      </c>
    </row>
    <row r="18" spans="1:6" ht="15" customHeight="1" thickBot="1" x14ac:dyDescent="0.3">
      <c r="B18" s="103" t="s">
        <v>36</v>
      </c>
      <c r="C18" s="103"/>
      <c r="D18" s="103"/>
      <c r="E18" s="79">
        <f>F15</f>
        <v>0</v>
      </c>
      <c r="F18" s="7" t="s">
        <v>66</v>
      </c>
    </row>
    <row r="19" spans="1:6" ht="15" customHeight="1" thickBot="1" x14ac:dyDescent="0.3">
      <c r="B19" s="76"/>
      <c r="C19" s="76"/>
      <c r="D19" s="76"/>
      <c r="E19" s="72"/>
      <c r="F19" s="66"/>
    </row>
    <row r="20" spans="1:6" ht="15" customHeight="1" thickBot="1" x14ac:dyDescent="0.3">
      <c r="B20" s="103" t="s">
        <v>48</v>
      </c>
      <c r="C20" s="103"/>
      <c r="D20" s="103"/>
      <c r="E20" s="73">
        <f>G15</f>
        <v>0</v>
      </c>
      <c r="F20" s="7" t="s">
        <v>67</v>
      </c>
    </row>
    <row r="21" spans="1:6" ht="15" customHeight="1" x14ac:dyDescent="0.25">
      <c r="B21" s="67"/>
      <c r="C21" s="67"/>
      <c r="D21" s="67"/>
      <c r="E21" s="68"/>
      <c r="F21" s="66"/>
    </row>
    <row r="22" spans="1:6" ht="15" customHeight="1" x14ac:dyDescent="0.25">
      <c r="E22" s="54"/>
    </row>
    <row r="23" spans="1:6" x14ac:dyDescent="0.25">
      <c r="B23" s="44" t="s">
        <v>77</v>
      </c>
    </row>
    <row r="24" spans="1:6" x14ac:dyDescent="0.25">
      <c r="B24" s="44" t="s">
        <v>78</v>
      </c>
      <c r="C24" s="32"/>
      <c r="D24" s="32"/>
    </row>
    <row r="25" spans="1:6" x14ac:dyDescent="0.25">
      <c r="C25" s="32"/>
      <c r="D25" s="32"/>
    </row>
    <row r="26" spans="1:6" x14ac:dyDescent="0.25">
      <c r="A26" s="33"/>
      <c r="B26" s="31" t="s">
        <v>8</v>
      </c>
      <c r="C26" s="35"/>
      <c r="D26" s="35"/>
    </row>
    <row r="27" spans="1:6" ht="27" customHeight="1" x14ac:dyDescent="0.25">
      <c r="A27" s="33"/>
      <c r="B27" s="34"/>
      <c r="C27" s="35"/>
      <c r="D27" s="35"/>
    </row>
    <row r="28" spans="1:6" x14ac:dyDescent="0.25">
      <c r="A28" s="37" t="s">
        <v>10</v>
      </c>
      <c r="B28" s="70">
        <f ca="1">NOW()</f>
        <v>45365.524361805554</v>
      </c>
      <c r="C28" s="35"/>
      <c r="D28" s="35"/>
    </row>
    <row r="29" spans="1:6" x14ac:dyDescent="0.25">
      <c r="A29" s="36"/>
      <c r="E29" s="41" t="s">
        <v>9</v>
      </c>
    </row>
  </sheetData>
  <sheetProtection password="AB2B" sheet="1" objects="1" scenarios="1"/>
  <mergeCells count="7">
    <mergeCell ref="B20:D20"/>
    <mergeCell ref="A1:E1"/>
    <mergeCell ref="A2:E2"/>
    <mergeCell ref="A3:E3"/>
    <mergeCell ref="B4:E4"/>
    <mergeCell ref="A5:E5"/>
    <mergeCell ref="B18:D18"/>
  </mergeCells>
  <conditionalFormatting sqref="E15">
    <cfRule type="cellIs" dxfId="11" priority="10" stopIfTrue="1" operator="equal">
      <formula>"QUOTE FOR ALL ITEMS"</formula>
    </cfRule>
  </conditionalFormatting>
  <conditionalFormatting sqref="F19 F21">
    <cfRule type="cellIs" dxfId="10" priority="8" operator="equal">
      <formula>"Enter H/W Component Value(Less Than Total Quote of Sl No.1)"</formula>
    </cfRule>
    <cfRule type="cellIs" dxfId="9" priority="9" stopIfTrue="1" operator="equal">
      <formula>"QUOTE FOR ALL ITEMS"</formula>
    </cfRule>
  </conditionalFormatting>
  <conditionalFormatting sqref="E18:E20">
    <cfRule type="cellIs" dxfId="8" priority="7" stopIfTrue="1" operator="equal">
      <formula>#REF!</formula>
    </cfRule>
  </conditionalFormatting>
  <conditionalFormatting sqref="D7">
    <cfRule type="cellIs" dxfId="7" priority="6" stopIfTrue="1" operator="equal">
      <formula>#REF!</formula>
    </cfRule>
  </conditionalFormatting>
  <conditionalFormatting sqref="D8:D10 D12:D14">
    <cfRule type="cellIs" dxfId="6" priority="3" stopIfTrue="1" operator="equal">
      <formula>#REF!</formula>
    </cfRule>
  </conditionalFormatting>
  <conditionalFormatting sqref="D11">
    <cfRule type="cellIs" dxfId="5" priority="2" stopIfTrue="1" operator="equal">
      <formula>#REF!</formula>
    </cfRule>
  </conditionalFormatting>
  <conditionalFormatting sqref="H7:H12">
    <cfRule type="containsText" dxfId="4" priority="1" operator="containsText" text="Total Not Matching">
      <formula>NOT(ISERROR(SEARCH("Total Not Matching",H7)))</formula>
    </cfRule>
  </conditionalFormatting>
  <dataValidations count="1">
    <dataValidation type="whole" operator="greaterThan" allowBlank="1" showInputMessage="1" showErrorMessage="1" sqref="C13">
      <formula1>0</formula1>
    </dataValidation>
  </dataValidations>
  <pageMargins left="0.7" right="0.7" top="0.75" bottom="0.75" header="0.3" footer="0.3"/>
  <pageSetup scale="47"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
  <sheetViews>
    <sheetView zoomScaleNormal="100" workbookViewId="0">
      <selection activeCell="B24" sqref="B24"/>
    </sheetView>
  </sheetViews>
  <sheetFormatPr defaultRowHeight="14.25" x14ac:dyDescent="0.25"/>
  <cols>
    <col min="1" max="1" width="9" style="7" customWidth="1"/>
    <col min="2" max="2" width="53.7109375" style="7" customWidth="1"/>
    <col min="3" max="3" width="9.140625" style="7"/>
    <col min="4" max="4" width="21.140625" style="7" customWidth="1"/>
    <col min="5" max="5" width="31.5703125" style="7" customWidth="1"/>
    <col min="6" max="6" width="5.140625" style="7" customWidth="1"/>
    <col min="7" max="7" width="9.140625" style="7"/>
    <col min="8" max="8" width="2.5703125" style="7" customWidth="1"/>
    <col min="9" max="9" width="1.28515625" style="90" customWidth="1"/>
    <col min="10" max="10" width="2.28515625" style="7" customWidth="1"/>
    <col min="11" max="17" width="9.5703125" style="7" bestFit="1" customWidth="1"/>
    <col min="18" max="16384" width="9.140625" style="7"/>
  </cols>
  <sheetData>
    <row r="1" spans="1:17" ht="21.75" customHeight="1" x14ac:dyDescent="0.25">
      <c r="A1" s="104" t="str">
        <f>Start!$B$2</f>
        <v>Commercial Annexure-II</v>
      </c>
      <c r="B1" s="105"/>
      <c r="C1" s="105"/>
      <c r="D1" s="105"/>
      <c r="E1" s="106"/>
    </row>
    <row r="2" spans="1:17" ht="26.25" customHeight="1" x14ac:dyDescent="0.25">
      <c r="A2" s="99" t="s">
        <v>20</v>
      </c>
      <c r="B2" s="99"/>
      <c r="C2" s="99"/>
      <c r="D2" s="99"/>
      <c r="E2" s="99"/>
      <c r="F2" s="11"/>
    </row>
    <row r="3" spans="1:17" ht="24.75" customHeight="1" x14ac:dyDescent="0.25">
      <c r="A3" s="107" t="str">
        <f>Start!$B$5</f>
        <v>Ref: LIC/CO/IT-BPR/HW/CO-CLOUD/2023-24/01 Dated: 14/03/2024</v>
      </c>
      <c r="B3" s="107"/>
      <c r="C3" s="107"/>
      <c r="D3" s="107"/>
      <c r="E3" s="107"/>
      <c r="F3" s="17"/>
    </row>
    <row r="4" spans="1:17" x14ac:dyDescent="0.25">
      <c r="A4" s="28"/>
      <c r="B4" s="28"/>
      <c r="C4" s="28"/>
      <c r="D4" s="28"/>
      <c r="E4" s="28"/>
      <c r="F4" s="9"/>
    </row>
    <row r="5" spans="1:17" x14ac:dyDescent="0.25">
      <c r="A5" s="77" t="s">
        <v>0</v>
      </c>
      <c r="B5" s="108">
        <f>Start!$D$7</f>
        <v>0</v>
      </c>
      <c r="C5" s="108"/>
      <c r="D5" s="108"/>
      <c r="E5" s="108"/>
      <c r="F5" s="9"/>
    </row>
    <row r="6" spans="1:17" x14ac:dyDescent="0.25">
      <c r="A6" s="109" t="s">
        <v>57</v>
      </c>
      <c r="B6" s="109"/>
      <c r="C6" s="109"/>
      <c r="D6" s="109"/>
      <c r="E6" s="109"/>
    </row>
    <row r="7" spans="1:17" x14ac:dyDescent="0.25">
      <c r="A7" s="28"/>
      <c r="B7" s="28"/>
      <c r="C7" s="28"/>
      <c r="D7" s="28"/>
      <c r="E7" s="28"/>
    </row>
    <row r="8" spans="1:17" x14ac:dyDescent="0.25">
      <c r="A8" s="28"/>
      <c r="B8" s="28"/>
      <c r="C8" s="28"/>
      <c r="D8" s="28"/>
      <c r="E8" s="28"/>
      <c r="K8" s="91" t="s">
        <v>68</v>
      </c>
      <c r="L8" s="91" t="s">
        <v>69</v>
      </c>
      <c r="M8" s="91" t="s">
        <v>70</v>
      </c>
      <c r="N8" s="91" t="s">
        <v>71</v>
      </c>
      <c r="O8" s="91" t="s">
        <v>72</v>
      </c>
      <c r="P8" s="91" t="s">
        <v>73</v>
      </c>
      <c r="Q8" s="91" t="s">
        <v>74</v>
      </c>
    </row>
    <row r="9" spans="1:17" ht="28.5" x14ac:dyDescent="0.25">
      <c r="A9" s="38" t="s">
        <v>11</v>
      </c>
      <c r="B9" s="38" t="s">
        <v>12</v>
      </c>
      <c r="C9" s="75" t="s">
        <v>22</v>
      </c>
      <c r="D9" s="75" t="s">
        <v>23</v>
      </c>
      <c r="E9" s="53" t="s">
        <v>33</v>
      </c>
      <c r="K9" s="28">
        <v>1</v>
      </c>
      <c r="L9" s="28">
        <v>2</v>
      </c>
      <c r="M9" s="28">
        <v>3</v>
      </c>
      <c r="N9" s="28">
        <v>4</v>
      </c>
      <c r="O9" s="28">
        <v>5</v>
      </c>
      <c r="P9" s="28">
        <v>6</v>
      </c>
      <c r="Q9" s="28">
        <v>7</v>
      </c>
    </row>
    <row r="10" spans="1:17" ht="24.75" customHeight="1" x14ac:dyDescent="0.25">
      <c r="A10" s="28">
        <v>1</v>
      </c>
      <c r="B10" s="71" t="s">
        <v>54</v>
      </c>
      <c r="C10" s="28">
        <v>2</v>
      </c>
      <c r="D10" s="65"/>
      <c r="E10" s="51" t="str">
        <f>IF(AND(ISNUMBER(D10),D10&gt;0),SUM(K10:Q10),"NOT QUOTED")</f>
        <v>NOT QUOTED</v>
      </c>
      <c r="I10" s="90">
        <f>IF(D10&gt;0,"",1)</f>
        <v>1</v>
      </c>
      <c r="K10" s="28">
        <f>ROUND(($D10*$C10)/POWER((1+0.08),K$9),2)</f>
        <v>0</v>
      </c>
      <c r="L10" s="28">
        <f t="shared" ref="L10:Q10" si="0">ROUND(($D10*$C10)/POWER((1+0.08),L$9),2)</f>
        <v>0</v>
      </c>
      <c r="M10" s="28">
        <f t="shared" si="0"/>
        <v>0</v>
      </c>
      <c r="N10" s="28">
        <f t="shared" si="0"/>
        <v>0</v>
      </c>
      <c r="O10" s="28">
        <f t="shared" si="0"/>
        <v>0</v>
      </c>
      <c r="P10" s="28">
        <f t="shared" si="0"/>
        <v>0</v>
      </c>
      <c r="Q10" s="28">
        <f t="shared" si="0"/>
        <v>0</v>
      </c>
    </row>
    <row r="11" spans="1:17" ht="24.75" customHeight="1" x14ac:dyDescent="0.25">
      <c r="A11" s="28">
        <v>2</v>
      </c>
      <c r="B11" s="28" t="s">
        <v>37</v>
      </c>
      <c r="C11" s="28">
        <v>1</v>
      </c>
      <c r="D11" s="65"/>
      <c r="E11" s="51" t="str">
        <f>IF(AND(ISNUMBER(D11),D11&gt;0),C11*D11,"NOT QUOTED")</f>
        <v>NOT QUOTED</v>
      </c>
      <c r="I11" s="90">
        <f>IF(D11&gt;0,"",1)</f>
        <v>1</v>
      </c>
    </row>
    <row r="12" spans="1:17" ht="24.75" customHeight="1" x14ac:dyDescent="0.25">
      <c r="A12" s="28">
        <v>3</v>
      </c>
      <c r="B12" s="28" t="s">
        <v>55</v>
      </c>
      <c r="C12" s="28">
        <v>1</v>
      </c>
      <c r="D12" s="65"/>
      <c r="E12" s="51" t="str">
        <f>IF(AND(ISNUMBER(D12),D12&gt;0),C12*D12,"NOT QUOTED")</f>
        <v>NOT QUOTED</v>
      </c>
      <c r="I12" s="90">
        <f>IF(D12&gt;0,"",1)</f>
        <v>1</v>
      </c>
    </row>
    <row r="13" spans="1:17" ht="24.75" customHeight="1" x14ac:dyDescent="0.25">
      <c r="A13" s="110" t="s">
        <v>7</v>
      </c>
      <c r="B13" s="110"/>
      <c r="C13" s="110"/>
      <c r="D13" s="110"/>
      <c r="E13" s="50" t="str">
        <f>IF(I13=0,SUM(E10:E12),"QUOTE FOR ALL ITEMS")</f>
        <v>QUOTE FOR ALL ITEMS</v>
      </c>
      <c r="I13" s="90">
        <f>SUM(I10:I12)</f>
        <v>3</v>
      </c>
    </row>
    <row r="16" spans="1:17" x14ac:dyDescent="0.25">
      <c r="A16" s="31" t="s">
        <v>8</v>
      </c>
      <c r="B16" s="32"/>
      <c r="C16" s="32"/>
      <c r="D16" s="32"/>
    </row>
    <row r="17" spans="1:4" x14ac:dyDescent="0.25">
      <c r="A17" s="41"/>
      <c r="B17" s="41"/>
      <c r="C17" s="35"/>
      <c r="D17" s="35"/>
    </row>
    <row r="18" spans="1:4" x14ac:dyDescent="0.25">
      <c r="A18" s="33"/>
      <c r="B18" s="34"/>
      <c r="C18" s="35"/>
      <c r="D18" s="35"/>
    </row>
    <row r="19" spans="1:4" x14ac:dyDescent="0.25">
      <c r="A19" s="37" t="s">
        <v>10</v>
      </c>
      <c r="B19" s="70">
        <f ca="1">NOW()</f>
        <v>45365.524361805554</v>
      </c>
      <c r="C19" s="35"/>
      <c r="D19" s="35"/>
    </row>
    <row r="20" spans="1:4" x14ac:dyDescent="0.25">
      <c r="A20" s="36"/>
      <c r="D20" s="41" t="s">
        <v>9</v>
      </c>
    </row>
  </sheetData>
  <sheetProtection password="AB2B" sheet="1" objects="1" scenarios="1"/>
  <mergeCells count="6">
    <mergeCell ref="A13:D13"/>
    <mergeCell ref="A1:E1"/>
    <mergeCell ref="A2:E2"/>
    <mergeCell ref="A3:E3"/>
    <mergeCell ref="B5:E5"/>
    <mergeCell ref="A6:E6"/>
  </mergeCells>
  <conditionalFormatting sqref="E13">
    <cfRule type="cellIs" dxfId="3" priority="1" stopIfTrue="1" operator="equal">
      <formula>"QUOTE FOR ALL ITEMS"</formula>
    </cfRule>
  </conditionalFormatting>
  <pageMargins left="0.7" right="0.7" top="0.75" bottom="0.75" header="0.3" footer="0.3"/>
  <pageSetup scale="68"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zoomScaleNormal="100" workbookViewId="0">
      <selection activeCell="J19" sqref="J19"/>
    </sheetView>
  </sheetViews>
  <sheetFormatPr defaultRowHeight="14.25" x14ac:dyDescent="0.25"/>
  <cols>
    <col min="1" max="1" width="9.85546875" style="7" customWidth="1"/>
    <col min="2" max="2" width="58.28515625" style="7" customWidth="1"/>
    <col min="3" max="3" width="12.28515625" style="7" customWidth="1"/>
    <col min="4" max="4" width="16.140625" style="7" customWidth="1"/>
    <col min="5" max="5" width="26.7109375" style="7" customWidth="1"/>
    <col min="6" max="12" width="9.140625" style="7"/>
    <col min="13" max="13" width="10" style="7" hidden="1" customWidth="1"/>
    <col min="14" max="16384" width="9.140625" style="7"/>
  </cols>
  <sheetData>
    <row r="1" spans="1:13" x14ac:dyDescent="0.25">
      <c r="A1" s="111" t="str">
        <f>Start!$B$2</f>
        <v>Commercial Annexure-II</v>
      </c>
      <c r="B1" s="111"/>
      <c r="C1" s="111"/>
      <c r="D1" s="111"/>
      <c r="E1" s="111"/>
    </row>
    <row r="2" spans="1:13" ht="15" customHeight="1" x14ac:dyDescent="0.25">
      <c r="A2" s="99" t="s">
        <v>20</v>
      </c>
      <c r="B2" s="99"/>
      <c r="C2" s="99"/>
      <c r="D2" s="99"/>
      <c r="E2" s="99"/>
      <c r="F2" s="11"/>
    </row>
    <row r="3" spans="1:13" ht="15" customHeight="1" x14ac:dyDescent="0.25">
      <c r="A3" s="107" t="str">
        <f>Start!$B$5</f>
        <v>Ref: LIC/CO/IT-BPR/HW/CO-CLOUD/2023-24/01 Dated: 14/03/2024</v>
      </c>
      <c r="B3" s="107"/>
      <c r="C3" s="107"/>
      <c r="D3" s="107"/>
      <c r="E3" s="107"/>
      <c r="F3" s="17"/>
    </row>
    <row r="4" spans="1:13" x14ac:dyDescent="0.25">
      <c r="A4" s="28"/>
      <c r="B4" s="28"/>
      <c r="C4" s="28"/>
      <c r="D4" s="28"/>
      <c r="E4" s="28"/>
      <c r="F4" s="9"/>
    </row>
    <row r="5" spans="1:13" x14ac:dyDescent="0.25">
      <c r="A5" s="77" t="s">
        <v>0</v>
      </c>
      <c r="B5" s="108">
        <f>Start!$D$7</f>
        <v>0</v>
      </c>
      <c r="C5" s="108"/>
      <c r="D5" s="108"/>
      <c r="E5" s="108"/>
      <c r="F5" s="9"/>
    </row>
    <row r="6" spans="1:13" x14ac:dyDescent="0.25">
      <c r="A6" s="109" t="s">
        <v>18</v>
      </c>
      <c r="B6" s="109"/>
      <c r="C6" s="109"/>
      <c r="D6" s="109"/>
      <c r="E6" s="109"/>
    </row>
    <row r="7" spans="1:13" x14ac:dyDescent="0.25">
      <c r="A7" s="28"/>
      <c r="B7" s="28"/>
      <c r="C7" s="28"/>
      <c r="D7" s="28"/>
      <c r="E7" s="28"/>
    </row>
    <row r="8" spans="1:13" x14ac:dyDescent="0.25">
      <c r="A8" s="28"/>
      <c r="B8" s="28"/>
      <c r="C8" s="28"/>
      <c r="D8" s="28"/>
      <c r="E8" s="28"/>
    </row>
    <row r="9" spans="1:13" x14ac:dyDescent="0.25">
      <c r="A9" s="38" t="s">
        <v>11</v>
      </c>
      <c r="B9" s="38" t="s">
        <v>12</v>
      </c>
      <c r="C9" s="38" t="s">
        <v>13</v>
      </c>
      <c r="D9" s="39" t="s">
        <v>19</v>
      </c>
      <c r="E9" s="40" t="s">
        <v>7</v>
      </c>
    </row>
    <row r="10" spans="1:13" ht="35.25" customHeight="1" x14ac:dyDescent="0.25">
      <c r="A10" s="42">
        <v>1</v>
      </c>
      <c r="B10" s="43" t="s">
        <v>58</v>
      </c>
      <c r="C10" s="65"/>
      <c r="D10" s="65"/>
      <c r="E10" s="51" t="str">
        <f>IF(AND(ISNUMBER(D10),D10&gt;0),C10*D10,"NOT QUOTED")</f>
        <v>NOT QUOTED</v>
      </c>
      <c r="M10" s="26">
        <f t="shared" ref="M10:M13" si="0">IF(ISNUMBER(E10),0,1)</f>
        <v>1</v>
      </c>
    </row>
    <row r="11" spans="1:13" ht="28.5" x14ac:dyDescent="0.25">
      <c r="A11" s="42">
        <v>2</v>
      </c>
      <c r="B11" s="43" t="s">
        <v>56</v>
      </c>
      <c r="C11" s="65"/>
      <c r="D11" s="65"/>
      <c r="E11" s="51" t="str">
        <f>IF(AND(ISNUMBER(D11),D11&gt;0),C11*D11,"NOT QUOTED")</f>
        <v>NOT QUOTED</v>
      </c>
      <c r="M11" s="26">
        <f t="shared" si="0"/>
        <v>1</v>
      </c>
    </row>
    <row r="12" spans="1:13" ht="32.25" customHeight="1" x14ac:dyDescent="0.25">
      <c r="A12" s="42">
        <v>3</v>
      </c>
      <c r="B12" s="43" t="s">
        <v>41</v>
      </c>
      <c r="C12" s="74">
        <v>1</v>
      </c>
      <c r="D12" s="65"/>
      <c r="E12" s="51" t="str">
        <f>IF(AND(ISNUMBER(D12),D12&gt;0),C12*D12,"NOT QUOTED")</f>
        <v>NOT QUOTED</v>
      </c>
      <c r="M12" s="26">
        <f t="shared" si="0"/>
        <v>1</v>
      </c>
    </row>
    <row r="13" spans="1:13" ht="32.25" customHeight="1" x14ac:dyDescent="0.25">
      <c r="A13" s="42">
        <v>4</v>
      </c>
      <c r="B13" s="43" t="s">
        <v>42</v>
      </c>
      <c r="C13" s="74">
        <v>1</v>
      </c>
      <c r="D13" s="65"/>
      <c r="E13" s="51" t="str">
        <f>IF(AND(ISNUMBER(D13),D13&gt;0),C13*D13,"NOT QUOTED")</f>
        <v>NOT QUOTED</v>
      </c>
      <c r="M13" s="26">
        <f t="shared" si="0"/>
        <v>1</v>
      </c>
    </row>
    <row r="14" spans="1:13" ht="30.75" customHeight="1" x14ac:dyDescent="0.25">
      <c r="A14" s="42">
        <v>5</v>
      </c>
      <c r="B14" s="43" t="s">
        <v>43</v>
      </c>
      <c r="C14" s="74">
        <v>1</v>
      </c>
      <c r="D14" s="65"/>
      <c r="E14" s="51" t="str">
        <f>IF(AND(ISNUMBER(D14),D14&gt;0),C14*D14,"NOT QUOTED")</f>
        <v>NOT QUOTED</v>
      </c>
      <c r="M14" s="26">
        <f t="shared" ref="M14" si="1">IF(ISNUMBER(E14),0,1)</f>
        <v>1</v>
      </c>
    </row>
    <row r="15" spans="1:13" x14ac:dyDescent="0.25">
      <c r="A15" s="110" t="s">
        <v>7</v>
      </c>
      <c r="B15" s="110"/>
      <c r="C15" s="110"/>
      <c r="D15" s="110"/>
      <c r="E15" s="52" t="str">
        <f>IF(M15&gt;0,"QUOTE FOR ALL ITEMS",SUM(E14:E14))</f>
        <v>QUOTE FOR ALL ITEMS</v>
      </c>
      <c r="M15" s="7">
        <f>SUM(M10:M14)</f>
        <v>5</v>
      </c>
    </row>
    <row r="17" spans="1:4" x14ac:dyDescent="0.25">
      <c r="A17" s="92" t="s">
        <v>75</v>
      </c>
    </row>
    <row r="18" spans="1:4" x14ac:dyDescent="0.25">
      <c r="A18" s="92" t="s">
        <v>76</v>
      </c>
    </row>
    <row r="19" spans="1:4" x14ac:dyDescent="0.25">
      <c r="A19" s="92"/>
    </row>
    <row r="21" spans="1:4" x14ac:dyDescent="0.25">
      <c r="A21" s="31" t="s">
        <v>8</v>
      </c>
      <c r="B21" s="32"/>
      <c r="C21" s="32"/>
      <c r="D21" s="32"/>
    </row>
    <row r="22" spans="1:4" x14ac:dyDescent="0.25">
      <c r="A22" s="41"/>
      <c r="B22" s="41"/>
      <c r="C22" s="35"/>
      <c r="D22" s="35"/>
    </row>
    <row r="23" spans="1:4" x14ac:dyDescent="0.25">
      <c r="A23" s="33"/>
      <c r="B23" s="34"/>
      <c r="C23" s="35"/>
      <c r="D23" s="35"/>
    </row>
    <row r="24" spans="1:4" x14ac:dyDescent="0.25">
      <c r="A24" s="37" t="s">
        <v>10</v>
      </c>
      <c r="B24" s="70">
        <f ca="1">NOW()</f>
        <v>45365.524361805554</v>
      </c>
      <c r="C24" s="35"/>
      <c r="D24" s="35"/>
    </row>
    <row r="25" spans="1:4" x14ac:dyDescent="0.25">
      <c r="A25" s="36"/>
      <c r="D25" s="41" t="s">
        <v>9</v>
      </c>
    </row>
  </sheetData>
  <sheetProtection password="AB2B" sheet="1" objects="1" scenarios="1"/>
  <mergeCells count="6">
    <mergeCell ref="A15:D15"/>
    <mergeCell ref="A1:E1"/>
    <mergeCell ref="A2:E2"/>
    <mergeCell ref="A3:E3"/>
    <mergeCell ref="B5:E5"/>
    <mergeCell ref="A6:E6"/>
  </mergeCells>
  <conditionalFormatting sqref="E15">
    <cfRule type="cellIs" dxfId="2" priority="1" stopIfTrue="1" operator="equal">
      <formula>"QUOTE FOR ALL ITEMS"</formula>
    </cfRule>
  </conditionalFormatting>
  <pageMargins left="0.7" right="0.7" top="0.75" bottom="0.75" header="0.3" footer="0.3"/>
  <pageSetup scale="68"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B1" zoomScaleNormal="100" workbookViewId="0">
      <selection activeCell="J9" sqref="J9"/>
    </sheetView>
  </sheetViews>
  <sheetFormatPr defaultRowHeight="14.25" x14ac:dyDescent="0.25"/>
  <cols>
    <col min="1" max="1" width="23.140625" style="7" customWidth="1"/>
    <col min="2" max="2" width="58.28515625" style="7" customWidth="1"/>
    <col min="3" max="3" width="9.140625" style="7"/>
    <col min="4" max="4" width="20" style="7" customWidth="1"/>
    <col min="5" max="5" width="27.85546875" style="7" customWidth="1"/>
    <col min="6" max="6" width="35.28515625" style="7" customWidth="1"/>
    <col min="7" max="7" width="9.140625" style="7"/>
    <col min="8" max="8" width="11" style="7" hidden="1" customWidth="1"/>
    <col min="9" max="9" width="7.42578125" style="7" hidden="1" customWidth="1"/>
    <col min="10" max="13" width="9.140625" style="7"/>
    <col min="14" max="14" width="6.5703125" style="7" hidden="1" customWidth="1"/>
    <col min="15" max="256" width="9.140625" style="7"/>
    <col min="257" max="257" width="23.140625" style="7" customWidth="1"/>
    <col min="258" max="258" width="58.28515625" style="7" customWidth="1"/>
    <col min="259" max="259" width="9.140625" style="7"/>
    <col min="260" max="260" width="16.140625" style="7" customWidth="1"/>
    <col min="261" max="261" width="20.28515625" style="7" customWidth="1"/>
    <col min="262" max="262" width="28.140625" style="7" customWidth="1"/>
    <col min="263" max="269" width="9.140625" style="7"/>
    <col min="270" max="270" width="0" style="7" hidden="1" customWidth="1"/>
    <col min="271" max="512" width="9.140625" style="7"/>
    <col min="513" max="513" width="23.140625" style="7" customWidth="1"/>
    <col min="514" max="514" width="58.28515625" style="7" customWidth="1"/>
    <col min="515" max="515" width="9.140625" style="7"/>
    <col min="516" max="516" width="16.140625" style="7" customWidth="1"/>
    <col min="517" max="517" width="20.28515625" style="7" customWidth="1"/>
    <col min="518" max="518" width="28.140625" style="7" customWidth="1"/>
    <col min="519" max="525" width="9.140625" style="7"/>
    <col min="526" max="526" width="0" style="7" hidden="1" customWidth="1"/>
    <col min="527" max="768" width="9.140625" style="7"/>
    <col min="769" max="769" width="23.140625" style="7" customWidth="1"/>
    <col min="770" max="770" width="58.28515625" style="7" customWidth="1"/>
    <col min="771" max="771" width="9.140625" style="7"/>
    <col min="772" max="772" width="16.140625" style="7" customWidth="1"/>
    <col min="773" max="773" width="20.28515625" style="7" customWidth="1"/>
    <col min="774" max="774" width="28.140625" style="7" customWidth="1"/>
    <col min="775" max="781" width="9.140625" style="7"/>
    <col min="782" max="782" width="0" style="7" hidden="1" customWidth="1"/>
    <col min="783" max="1024" width="9.140625" style="7"/>
    <col min="1025" max="1025" width="23.140625" style="7" customWidth="1"/>
    <col min="1026" max="1026" width="58.28515625" style="7" customWidth="1"/>
    <col min="1027" max="1027" width="9.140625" style="7"/>
    <col min="1028" max="1028" width="16.140625" style="7" customWidth="1"/>
    <col min="1029" max="1029" width="20.28515625" style="7" customWidth="1"/>
    <col min="1030" max="1030" width="28.140625" style="7" customWidth="1"/>
    <col min="1031" max="1037" width="9.140625" style="7"/>
    <col min="1038" max="1038" width="0" style="7" hidden="1" customWidth="1"/>
    <col min="1039" max="1280" width="9.140625" style="7"/>
    <col min="1281" max="1281" width="23.140625" style="7" customWidth="1"/>
    <col min="1282" max="1282" width="58.28515625" style="7" customWidth="1"/>
    <col min="1283" max="1283" width="9.140625" style="7"/>
    <col min="1284" max="1284" width="16.140625" style="7" customWidth="1"/>
    <col min="1285" max="1285" width="20.28515625" style="7" customWidth="1"/>
    <col min="1286" max="1286" width="28.140625" style="7" customWidth="1"/>
    <col min="1287" max="1293" width="9.140625" style="7"/>
    <col min="1294" max="1294" width="0" style="7" hidden="1" customWidth="1"/>
    <col min="1295" max="1536" width="9.140625" style="7"/>
    <col min="1537" max="1537" width="23.140625" style="7" customWidth="1"/>
    <col min="1538" max="1538" width="58.28515625" style="7" customWidth="1"/>
    <col min="1539" max="1539" width="9.140625" style="7"/>
    <col min="1540" max="1540" width="16.140625" style="7" customWidth="1"/>
    <col min="1541" max="1541" width="20.28515625" style="7" customWidth="1"/>
    <col min="1542" max="1542" width="28.140625" style="7" customWidth="1"/>
    <col min="1543" max="1549" width="9.140625" style="7"/>
    <col min="1550" max="1550" width="0" style="7" hidden="1" customWidth="1"/>
    <col min="1551" max="1792" width="9.140625" style="7"/>
    <col min="1793" max="1793" width="23.140625" style="7" customWidth="1"/>
    <col min="1794" max="1794" width="58.28515625" style="7" customWidth="1"/>
    <col min="1795" max="1795" width="9.140625" style="7"/>
    <col min="1796" max="1796" width="16.140625" style="7" customWidth="1"/>
    <col min="1797" max="1797" width="20.28515625" style="7" customWidth="1"/>
    <col min="1798" max="1798" width="28.140625" style="7" customWidth="1"/>
    <col min="1799" max="1805" width="9.140625" style="7"/>
    <col min="1806" max="1806" width="0" style="7" hidden="1" customWidth="1"/>
    <col min="1807" max="2048" width="9.140625" style="7"/>
    <col min="2049" max="2049" width="23.140625" style="7" customWidth="1"/>
    <col min="2050" max="2050" width="58.28515625" style="7" customWidth="1"/>
    <col min="2051" max="2051" width="9.140625" style="7"/>
    <col min="2052" max="2052" width="16.140625" style="7" customWidth="1"/>
    <col min="2053" max="2053" width="20.28515625" style="7" customWidth="1"/>
    <col min="2054" max="2054" width="28.140625" style="7" customWidth="1"/>
    <col min="2055" max="2061" width="9.140625" style="7"/>
    <col min="2062" max="2062" width="0" style="7" hidden="1" customWidth="1"/>
    <col min="2063" max="2304" width="9.140625" style="7"/>
    <col min="2305" max="2305" width="23.140625" style="7" customWidth="1"/>
    <col min="2306" max="2306" width="58.28515625" style="7" customWidth="1"/>
    <col min="2307" max="2307" width="9.140625" style="7"/>
    <col min="2308" max="2308" width="16.140625" style="7" customWidth="1"/>
    <col min="2309" max="2309" width="20.28515625" style="7" customWidth="1"/>
    <col min="2310" max="2310" width="28.140625" style="7" customWidth="1"/>
    <col min="2311" max="2317" width="9.140625" style="7"/>
    <col min="2318" max="2318" width="0" style="7" hidden="1" customWidth="1"/>
    <col min="2319" max="2560" width="9.140625" style="7"/>
    <col min="2561" max="2561" width="23.140625" style="7" customWidth="1"/>
    <col min="2562" max="2562" width="58.28515625" style="7" customWidth="1"/>
    <col min="2563" max="2563" width="9.140625" style="7"/>
    <col min="2564" max="2564" width="16.140625" style="7" customWidth="1"/>
    <col min="2565" max="2565" width="20.28515625" style="7" customWidth="1"/>
    <col min="2566" max="2566" width="28.140625" style="7" customWidth="1"/>
    <col min="2567" max="2573" width="9.140625" style="7"/>
    <col min="2574" max="2574" width="0" style="7" hidden="1" customWidth="1"/>
    <col min="2575" max="2816" width="9.140625" style="7"/>
    <col min="2817" max="2817" width="23.140625" style="7" customWidth="1"/>
    <col min="2818" max="2818" width="58.28515625" style="7" customWidth="1"/>
    <col min="2819" max="2819" width="9.140625" style="7"/>
    <col min="2820" max="2820" width="16.140625" style="7" customWidth="1"/>
    <col min="2821" max="2821" width="20.28515625" style="7" customWidth="1"/>
    <col min="2822" max="2822" width="28.140625" style="7" customWidth="1"/>
    <col min="2823" max="2829" width="9.140625" style="7"/>
    <col min="2830" max="2830" width="0" style="7" hidden="1" customWidth="1"/>
    <col min="2831" max="3072" width="9.140625" style="7"/>
    <col min="3073" max="3073" width="23.140625" style="7" customWidth="1"/>
    <col min="3074" max="3074" width="58.28515625" style="7" customWidth="1"/>
    <col min="3075" max="3075" width="9.140625" style="7"/>
    <col min="3076" max="3076" width="16.140625" style="7" customWidth="1"/>
    <col min="3077" max="3077" width="20.28515625" style="7" customWidth="1"/>
    <col min="3078" max="3078" width="28.140625" style="7" customWidth="1"/>
    <col min="3079" max="3085" width="9.140625" style="7"/>
    <col min="3086" max="3086" width="0" style="7" hidden="1" customWidth="1"/>
    <col min="3087" max="3328" width="9.140625" style="7"/>
    <col min="3329" max="3329" width="23.140625" style="7" customWidth="1"/>
    <col min="3330" max="3330" width="58.28515625" style="7" customWidth="1"/>
    <col min="3331" max="3331" width="9.140625" style="7"/>
    <col min="3332" max="3332" width="16.140625" style="7" customWidth="1"/>
    <col min="3333" max="3333" width="20.28515625" style="7" customWidth="1"/>
    <col min="3334" max="3334" width="28.140625" style="7" customWidth="1"/>
    <col min="3335" max="3341" width="9.140625" style="7"/>
    <col min="3342" max="3342" width="0" style="7" hidden="1" customWidth="1"/>
    <col min="3343" max="3584" width="9.140625" style="7"/>
    <col min="3585" max="3585" width="23.140625" style="7" customWidth="1"/>
    <col min="3586" max="3586" width="58.28515625" style="7" customWidth="1"/>
    <col min="3587" max="3587" width="9.140625" style="7"/>
    <col min="3588" max="3588" width="16.140625" style="7" customWidth="1"/>
    <col min="3589" max="3589" width="20.28515625" style="7" customWidth="1"/>
    <col min="3590" max="3590" width="28.140625" style="7" customWidth="1"/>
    <col min="3591" max="3597" width="9.140625" style="7"/>
    <col min="3598" max="3598" width="0" style="7" hidden="1" customWidth="1"/>
    <col min="3599" max="3840" width="9.140625" style="7"/>
    <col min="3841" max="3841" width="23.140625" style="7" customWidth="1"/>
    <col min="3842" max="3842" width="58.28515625" style="7" customWidth="1"/>
    <col min="3843" max="3843" width="9.140625" style="7"/>
    <col min="3844" max="3844" width="16.140625" style="7" customWidth="1"/>
    <col min="3845" max="3845" width="20.28515625" style="7" customWidth="1"/>
    <col min="3846" max="3846" width="28.140625" style="7" customWidth="1"/>
    <col min="3847" max="3853" width="9.140625" style="7"/>
    <col min="3854" max="3854" width="0" style="7" hidden="1" customWidth="1"/>
    <col min="3855" max="4096" width="9.140625" style="7"/>
    <col min="4097" max="4097" width="23.140625" style="7" customWidth="1"/>
    <col min="4098" max="4098" width="58.28515625" style="7" customWidth="1"/>
    <col min="4099" max="4099" width="9.140625" style="7"/>
    <col min="4100" max="4100" width="16.140625" style="7" customWidth="1"/>
    <col min="4101" max="4101" width="20.28515625" style="7" customWidth="1"/>
    <col min="4102" max="4102" width="28.140625" style="7" customWidth="1"/>
    <col min="4103" max="4109" width="9.140625" style="7"/>
    <col min="4110" max="4110" width="0" style="7" hidden="1" customWidth="1"/>
    <col min="4111" max="4352" width="9.140625" style="7"/>
    <col min="4353" max="4353" width="23.140625" style="7" customWidth="1"/>
    <col min="4354" max="4354" width="58.28515625" style="7" customWidth="1"/>
    <col min="4355" max="4355" width="9.140625" style="7"/>
    <col min="4356" max="4356" width="16.140625" style="7" customWidth="1"/>
    <col min="4357" max="4357" width="20.28515625" style="7" customWidth="1"/>
    <col min="4358" max="4358" width="28.140625" style="7" customWidth="1"/>
    <col min="4359" max="4365" width="9.140625" style="7"/>
    <col min="4366" max="4366" width="0" style="7" hidden="1" customWidth="1"/>
    <col min="4367" max="4608" width="9.140625" style="7"/>
    <col min="4609" max="4609" width="23.140625" style="7" customWidth="1"/>
    <col min="4610" max="4610" width="58.28515625" style="7" customWidth="1"/>
    <col min="4611" max="4611" width="9.140625" style="7"/>
    <col min="4612" max="4612" width="16.140625" style="7" customWidth="1"/>
    <col min="4613" max="4613" width="20.28515625" style="7" customWidth="1"/>
    <col min="4614" max="4614" width="28.140625" style="7" customWidth="1"/>
    <col min="4615" max="4621" width="9.140625" style="7"/>
    <col min="4622" max="4622" width="0" style="7" hidden="1" customWidth="1"/>
    <col min="4623" max="4864" width="9.140625" style="7"/>
    <col min="4865" max="4865" width="23.140625" style="7" customWidth="1"/>
    <col min="4866" max="4866" width="58.28515625" style="7" customWidth="1"/>
    <col min="4867" max="4867" width="9.140625" style="7"/>
    <col min="4868" max="4868" width="16.140625" style="7" customWidth="1"/>
    <col min="4869" max="4869" width="20.28515625" style="7" customWidth="1"/>
    <col min="4870" max="4870" width="28.140625" style="7" customWidth="1"/>
    <col min="4871" max="4877" width="9.140625" style="7"/>
    <col min="4878" max="4878" width="0" style="7" hidden="1" customWidth="1"/>
    <col min="4879" max="5120" width="9.140625" style="7"/>
    <col min="5121" max="5121" width="23.140625" style="7" customWidth="1"/>
    <col min="5122" max="5122" width="58.28515625" style="7" customWidth="1"/>
    <col min="5123" max="5123" width="9.140625" style="7"/>
    <col min="5124" max="5124" width="16.140625" style="7" customWidth="1"/>
    <col min="5125" max="5125" width="20.28515625" style="7" customWidth="1"/>
    <col min="5126" max="5126" width="28.140625" style="7" customWidth="1"/>
    <col min="5127" max="5133" width="9.140625" style="7"/>
    <col min="5134" max="5134" width="0" style="7" hidden="1" customWidth="1"/>
    <col min="5135" max="5376" width="9.140625" style="7"/>
    <col min="5377" max="5377" width="23.140625" style="7" customWidth="1"/>
    <col min="5378" max="5378" width="58.28515625" style="7" customWidth="1"/>
    <col min="5379" max="5379" width="9.140625" style="7"/>
    <col min="5380" max="5380" width="16.140625" style="7" customWidth="1"/>
    <col min="5381" max="5381" width="20.28515625" style="7" customWidth="1"/>
    <col min="5382" max="5382" width="28.140625" style="7" customWidth="1"/>
    <col min="5383" max="5389" width="9.140625" style="7"/>
    <col min="5390" max="5390" width="0" style="7" hidden="1" customWidth="1"/>
    <col min="5391" max="5632" width="9.140625" style="7"/>
    <col min="5633" max="5633" width="23.140625" style="7" customWidth="1"/>
    <col min="5634" max="5634" width="58.28515625" style="7" customWidth="1"/>
    <col min="5635" max="5635" width="9.140625" style="7"/>
    <col min="5636" max="5636" width="16.140625" style="7" customWidth="1"/>
    <col min="5637" max="5637" width="20.28515625" style="7" customWidth="1"/>
    <col min="5638" max="5638" width="28.140625" style="7" customWidth="1"/>
    <col min="5639" max="5645" width="9.140625" style="7"/>
    <col min="5646" max="5646" width="0" style="7" hidden="1" customWidth="1"/>
    <col min="5647" max="5888" width="9.140625" style="7"/>
    <col min="5889" max="5889" width="23.140625" style="7" customWidth="1"/>
    <col min="5890" max="5890" width="58.28515625" style="7" customWidth="1"/>
    <col min="5891" max="5891" width="9.140625" style="7"/>
    <col min="5892" max="5892" width="16.140625" style="7" customWidth="1"/>
    <col min="5893" max="5893" width="20.28515625" style="7" customWidth="1"/>
    <col min="5894" max="5894" width="28.140625" style="7" customWidth="1"/>
    <col min="5895" max="5901" width="9.140625" style="7"/>
    <col min="5902" max="5902" width="0" style="7" hidden="1" customWidth="1"/>
    <col min="5903" max="6144" width="9.140625" style="7"/>
    <col min="6145" max="6145" width="23.140625" style="7" customWidth="1"/>
    <col min="6146" max="6146" width="58.28515625" style="7" customWidth="1"/>
    <col min="6147" max="6147" width="9.140625" style="7"/>
    <col min="6148" max="6148" width="16.140625" style="7" customWidth="1"/>
    <col min="6149" max="6149" width="20.28515625" style="7" customWidth="1"/>
    <col min="6150" max="6150" width="28.140625" style="7" customWidth="1"/>
    <col min="6151" max="6157" width="9.140625" style="7"/>
    <col min="6158" max="6158" width="0" style="7" hidden="1" customWidth="1"/>
    <col min="6159" max="6400" width="9.140625" style="7"/>
    <col min="6401" max="6401" width="23.140625" style="7" customWidth="1"/>
    <col min="6402" max="6402" width="58.28515625" style="7" customWidth="1"/>
    <col min="6403" max="6403" width="9.140625" style="7"/>
    <col min="6404" max="6404" width="16.140625" style="7" customWidth="1"/>
    <col min="6405" max="6405" width="20.28515625" style="7" customWidth="1"/>
    <col min="6406" max="6406" width="28.140625" style="7" customWidth="1"/>
    <col min="6407" max="6413" width="9.140625" style="7"/>
    <col min="6414" max="6414" width="0" style="7" hidden="1" customWidth="1"/>
    <col min="6415" max="6656" width="9.140625" style="7"/>
    <col min="6657" max="6657" width="23.140625" style="7" customWidth="1"/>
    <col min="6658" max="6658" width="58.28515625" style="7" customWidth="1"/>
    <col min="6659" max="6659" width="9.140625" style="7"/>
    <col min="6660" max="6660" width="16.140625" style="7" customWidth="1"/>
    <col min="6661" max="6661" width="20.28515625" style="7" customWidth="1"/>
    <col min="6662" max="6662" width="28.140625" style="7" customWidth="1"/>
    <col min="6663" max="6669" width="9.140625" style="7"/>
    <col min="6670" max="6670" width="0" style="7" hidden="1" customWidth="1"/>
    <col min="6671" max="6912" width="9.140625" style="7"/>
    <col min="6913" max="6913" width="23.140625" style="7" customWidth="1"/>
    <col min="6914" max="6914" width="58.28515625" style="7" customWidth="1"/>
    <col min="6915" max="6915" width="9.140625" style="7"/>
    <col min="6916" max="6916" width="16.140625" style="7" customWidth="1"/>
    <col min="6917" max="6917" width="20.28515625" style="7" customWidth="1"/>
    <col min="6918" max="6918" width="28.140625" style="7" customWidth="1"/>
    <col min="6919" max="6925" width="9.140625" style="7"/>
    <col min="6926" max="6926" width="0" style="7" hidden="1" customWidth="1"/>
    <col min="6927" max="7168" width="9.140625" style="7"/>
    <col min="7169" max="7169" width="23.140625" style="7" customWidth="1"/>
    <col min="7170" max="7170" width="58.28515625" style="7" customWidth="1"/>
    <col min="7171" max="7171" width="9.140625" style="7"/>
    <col min="7172" max="7172" width="16.140625" style="7" customWidth="1"/>
    <col min="7173" max="7173" width="20.28515625" style="7" customWidth="1"/>
    <col min="7174" max="7174" width="28.140625" style="7" customWidth="1"/>
    <col min="7175" max="7181" width="9.140625" style="7"/>
    <col min="7182" max="7182" width="0" style="7" hidden="1" customWidth="1"/>
    <col min="7183" max="7424" width="9.140625" style="7"/>
    <col min="7425" max="7425" width="23.140625" style="7" customWidth="1"/>
    <col min="7426" max="7426" width="58.28515625" style="7" customWidth="1"/>
    <col min="7427" max="7427" width="9.140625" style="7"/>
    <col min="7428" max="7428" width="16.140625" style="7" customWidth="1"/>
    <col min="7429" max="7429" width="20.28515625" style="7" customWidth="1"/>
    <col min="7430" max="7430" width="28.140625" style="7" customWidth="1"/>
    <col min="7431" max="7437" width="9.140625" style="7"/>
    <col min="7438" max="7438" width="0" style="7" hidden="1" customWidth="1"/>
    <col min="7439" max="7680" width="9.140625" style="7"/>
    <col min="7681" max="7681" width="23.140625" style="7" customWidth="1"/>
    <col min="7682" max="7682" width="58.28515625" style="7" customWidth="1"/>
    <col min="7683" max="7683" width="9.140625" style="7"/>
    <col min="7684" max="7684" width="16.140625" style="7" customWidth="1"/>
    <col min="7685" max="7685" width="20.28515625" style="7" customWidth="1"/>
    <col min="7686" max="7686" width="28.140625" style="7" customWidth="1"/>
    <col min="7687" max="7693" width="9.140625" style="7"/>
    <col min="7694" max="7694" width="0" style="7" hidden="1" customWidth="1"/>
    <col min="7695" max="7936" width="9.140625" style="7"/>
    <col min="7937" max="7937" width="23.140625" style="7" customWidth="1"/>
    <col min="7938" max="7938" width="58.28515625" style="7" customWidth="1"/>
    <col min="7939" max="7939" width="9.140625" style="7"/>
    <col min="7940" max="7940" width="16.140625" style="7" customWidth="1"/>
    <col min="7941" max="7941" width="20.28515625" style="7" customWidth="1"/>
    <col min="7942" max="7942" width="28.140625" style="7" customWidth="1"/>
    <col min="7943" max="7949" width="9.140625" style="7"/>
    <col min="7950" max="7950" width="0" style="7" hidden="1" customWidth="1"/>
    <col min="7951" max="8192" width="9.140625" style="7"/>
    <col min="8193" max="8193" width="23.140625" style="7" customWidth="1"/>
    <col min="8194" max="8194" width="58.28515625" style="7" customWidth="1"/>
    <col min="8195" max="8195" width="9.140625" style="7"/>
    <col min="8196" max="8196" width="16.140625" style="7" customWidth="1"/>
    <col min="8197" max="8197" width="20.28515625" style="7" customWidth="1"/>
    <col min="8198" max="8198" width="28.140625" style="7" customWidth="1"/>
    <col min="8199" max="8205" width="9.140625" style="7"/>
    <col min="8206" max="8206" width="0" style="7" hidden="1" customWidth="1"/>
    <col min="8207" max="8448" width="9.140625" style="7"/>
    <col min="8449" max="8449" width="23.140625" style="7" customWidth="1"/>
    <col min="8450" max="8450" width="58.28515625" style="7" customWidth="1"/>
    <col min="8451" max="8451" width="9.140625" style="7"/>
    <col min="8452" max="8452" width="16.140625" style="7" customWidth="1"/>
    <col min="8453" max="8453" width="20.28515625" style="7" customWidth="1"/>
    <col min="8454" max="8454" width="28.140625" style="7" customWidth="1"/>
    <col min="8455" max="8461" width="9.140625" style="7"/>
    <col min="8462" max="8462" width="0" style="7" hidden="1" customWidth="1"/>
    <col min="8463" max="8704" width="9.140625" style="7"/>
    <col min="8705" max="8705" width="23.140625" style="7" customWidth="1"/>
    <col min="8706" max="8706" width="58.28515625" style="7" customWidth="1"/>
    <col min="8707" max="8707" width="9.140625" style="7"/>
    <col min="8708" max="8708" width="16.140625" style="7" customWidth="1"/>
    <col min="8709" max="8709" width="20.28515625" style="7" customWidth="1"/>
    <col min="8710" max="8710" width="28.140625" style="7" customWidth="1"/>
    <col min="8711" max="8717" width="9.140625" style="7"/>
    <col min="8718" max="8718" width="0" style="7" hidden="1" customWidth="1"/>
    <col min="8719" max="8960" width="9.140625" style="7"/>
    <col min="8961" max="8961" width="23.140625" style="7" customWidth="1"/>
    <col min="8962" max="8962" width="58.28515625" style="7" customWidth="1"/>
    <col min="8963" max="8963" width="9.140625" style="7"/>
    <col min="8964" max="8964" width="16.140625" style="7" customWidth="1"/>
    <col min="8965" max="8965" width="20.28515625" style="7" customWidth="1"/>
    <col min="8966" max="8966" width="28.140625" style="7" customWidth="1"/>
    <col min="8967" max="8973" width="9.140625" style="7"/>
    <col min="8974" max="8974" width="0" style="7" hidden="1" customWidth="1"/>
    <col min="8975" max="9216" width="9.140625" style="7"/>
    <col min="9217" max="9217" width="23.140625" style="7" customWidth="1"/>
    <col min="9218" max="9218" width="58.28515625" style="7" customWidth="1"/>
    <col min="9219" max="9219" width="9.140625" style="7"/>
    <col min="9220" max="9220" width="16.140625" style="7" customWidth="1"/>
    <col min="9221" max="9221" width="20.28515625" style="7" customWidth="1"/>
    <col min="9222" max="9222" width="28.140625" style="7" customWidth="1"/>
    <col min="9223" max="9229" width="9.140625" style="7"/>
    <col min="9230" max="9230" width="0" style="7" hidden="1" customWidth="1"/>
    <col min="9231" max="9472" width="9.140625" style="7"/>
    <col min="9473" max="9473" width="23.140625" style="7" customWidth="1"/>
    <col min="9474" max="9474" width="58.28515625" style="7" customWidth="1"/>
    <col min="9475" max="9475" width="9.140625" style="7"/>
    <col min="9476" max="9476" width="16.140625" style="7" customWidth="1"/>
    <col min="9477" max="9477" width="20.28515625" style="7" customWidth="1"/>
    <col min="9478" max="9478" width="28.140625" style="7" customWidth="1"/>
    <col min="9479" max="9485" width="9.140625" style="7"/>
    <col min="9486" max="9486" width="0" style="7" hidden="1" customWidth="1"/>
    <col min="9487" max="9728" width="9.140625" style="7"/>
    <col min="9729" max="9729" width="23.140625" style="7" customWidth="1"/>
    <col min="9730" max="9730" width="58.28515625" style="7" customWidth="1"/>
    <col min="9731" max="9731" width="9.140625" style="7"/>
    <col min="9732" max="9732" width="16.140625" style="7" customWidth="1"/>
    <col min="9733" max="9733" width="20.28515625" style="7" customWidth="1"/>
    <col min="9734" max="9734" width="28.140625" style="7" customWidth="1"/>
    <col min="9735" max="9741" width="9.140625" style="7"/>
    <col min="9742" max="9742" width="0" style="7" hidden="1" customWidth="1"/>
    <col min="9743" max="9984" width="9.140625" style="7"/>
    <col min="9985" max="9985" width="23.140625" style="7" customWidth="1"/>
    <col min="9986" max="9986" width="58.28515625" style="7" customWidth="1"/>
    <col min="9987" max="9987" width="9.140625" style="7"/>
    <col min="9988" max="9988" width="16.140625" style="7" customWidth="1"/>
    <col min="9989" max="9989" width="20.28515625" style="7" customWidth="1"/>
    <col min="9990" max="9990" width="28.140625" style="7" customWidth="1"/>
    <col min="9991" max="9997" width="9.140625" style="7"/>
    <col min="9998" max="9998" width="0" style="7" hidden="1" customWidth="1"/>
    <col min="9999" max="10240" width="9.140625" style="7"/>
    <col min="10241" max="10241" width="23.140625" style="7" customWidth="1"/>
    <col min="10242" max="10242" width="58.28515625" style="7" customWidth="1"/>
    <col min="10243" max="10243" width="9.140625" style="7"/>
    <col min="10244" max="10244" width="16.140625" style="7" customWidth="1"/>
    <col min="10245" max="10245" width="20.28515625" style="7" customWidth="1"/>
    <col min="10246" max="10246" width="28.140625" style="7" customWidth="1"/>
    <col min="10247" max="10253" width="9.140625" style="7"/>
    <col min="10254" max="10254" width="0" style="7" hidden="1" customWidth="1"/>
    <col min="10255" max="10496" width="9.140625" style="7"/>
    <col min="10497" max="10497" width="23.140625" style="7" customWidth="1"/>
    <col min="10498" max="10498" width="58.28515625" style="7" customWidth="1"/>
    <col min="10499" max="10499" width="9.140625" style="7"/>
    <col min="10500" max="10500" width="16.140625" style="7" customWidth="1"/>
    <col min="10501" max="10501" width="20.28515625" style="7" customWidth="1"/>
    <col min="10502" max="10502" width="28.140625" style="7" customWidth="1"/>
    <col min="10503" max="10509" width="9.140625" style="7"/>
    <col min="10510" max="10510" width="0" style="7" hidden="1" customWidth="1"/>
    <col min="10511" max="10752" width="9.140625" style="7"/>
    <col min="10753" max="10753" width="23.140625" style="7" customWidth="1"/>
    <col min="10754" max="10754" width="58.28515625" style="7" customWidth="1"/>
    <col min="10755" max="10755" width="9.140625" style="7"/>
    <col min="10756" max="10756" width="16.140625" style="7" customWidth="1"/>
    <col min="10757" max="10757" width="20.28515625" style="7" customWidth="1"/>
    <col min="10758" max="10758" width="28.140625" style="7" customWidth="1"/>
    <col min="10759" max="10765" width="9.140625" style="7"/>
    <col min="10766" max="10766" width="0" style="7" hidden="1" customWidth="1"/>
    <col min="10767" max="11008" width="9.140625" style="7"/>
    <col min="11009" max="11009" width="23.140625" style="7" customWidth="1"/>
    <col min="11010" max="11010" width="58.28515625" style="7" customWidth="1"/>
    <col min="11011" max="11011" width="9.140625" style="7"/>
    <col min="11012" max="11012" width="16.140625" style="7" customWidth="1"/>
    <col min="11013" max="11013" width="20.28515625" style="7" customWidth="1"/>
    <col min="11014" max="11014" width="28.140625" style="7" customWidth="1"/>
    <col min="11015" max="11021" width="9.140625" style="7"/>
    <col min="11022" max="11022" width="0" style="7" hidden="1" customWidth="1"/>
    <col min="11023" max="11264" width="9.140625" style="7"/>
    <col min="11265" max="11265" width="23.140625" style="7" customWidth="1"/>
    <col min="11266" max="11266" width="58.28515625" style="7" customWidth="1"/>
    <col min="11267" max="11267" width="9.140625" style="7"/>
    <col min="11268" max="11268" width="16.140625" style="7" customWidth="1"/>
    <col min="11269" max="11269" width="20.28515625" style="7" customWidth="1"/>
    <col min="11270" max="11270" width="28.140625" style="7" customWidth="1"/>
    <col min="11271" max="11277" width="9.140625" style="7"/>
    <col min="11278" max="11278" width="0" style="7" hidden="1" customWidth="1"/>
    <col min="11279" max="11520" width="9.140625" style="7"/>
    <col min="11521" max="11521" width="23.140625" style="7" customWidth="1"/>
    <col min="11522" max="11522" width="58.28515625" style="7" customWidth="1"/>
    <col min="11523" max="11523" width="9.140625" style="7"/>
    <col min="11524" max="11524" width="16.140625" style="7" customWidth="1"/>
    <col min="11525" max="11525" width="20.28515625" style="7" customWidth="1"/>
    <col min="11526" max="11526" width="28.140625" style="7" customWidth="1"/>
    <col min="11527" max="11533" width="9.140625" style="7"/>
    <col min="11534" max="11534" width="0" style="7" hidden="1" customWidth="1"/>
    <col min="11535" max="11776" width="9.140625" style="7"/>
    <col min="11777" max="11777" width="23.140625" style="7" customWidth="1"/>
    <col min="11778" max="11778" width="58.28515625" style="7" customWidth="1"/>
    <col min="11779" max="11779" width="9.140625" style="7"/>
    <col min="11780" max="11780" width="16.140625" style="7" customWidth="1"/>
    <col min="11781" max="11781" width="20.28515625" style="7" customWidth="1"/>
    <col min="11782" max="11782" width="28.140625" style="7" customWidth="1"/>
    <col min="11783" max="11789" width="9.140625" style="7"/>
    <col min="11790" max="11790" width="0" style="7" hidden="1" customWidth="1"/>
    <col min="11791" max="12032" width="9.140625" style="7"/>
    <col min="12033" max="12033" width="23.140625" style="7" customWidth="1"/>
    <col min="12034" max="12034" width="58.28515625" style="7" customWidth="1"/>
    <col min="12035" max="12035" width="9.140625" style="7"/>
    <col min="12036" max="12036" width="16.140625" style="7" customWidth="1"/>
    <col min="12037" max="12037" width="20.28515625" style="7" customWidth="1"/>
    <col min="12038" max="12038" width="28.140625" style="7" customWidth="1"/>
    <col min="12039" max="12045" width="9.140625" style="7"/>
    <col min="12046" max="12046" width="0" style="7" hidden="1" customWidth="1"/>
    <col min="12047" max="12288" width="9.140625" style="7"/>
    <col min="12289" max="12289" width="23.140625" style="7" customWidth="1"/>
    <col min="12290" max="12290" width="58.28515625" style="7" customWidth="1"/>
    <col min="12291" max="12291" width="9.140625" style="7"/>
    <col min="12292" max="12292" width="16.140625" style="7" customWidth="1"/>
    <col min="12293" max="12293" width="20.28515625" style="7" customWidth="1"/>
    <col min="12294" max="12294" width="28.140625" style="7" customWidth="1"/>
    <col min="12295" max="12301" width="9.140625" style="7"/>
    <col min="12302" max="12302" width="0" style="7" hidden="1" customWidth="1"/>
    <col min="12303" max="12544" width="9.140625" style="7"/>
    <col min="12545" max="12545" width="23.140625" style="7" customWidth="1"/>
    <col min="12546" max="12546" width="58.28515625" style="7" customWidth="1"/>
    <col min="12547" max="12547" width="9.140625" style="7"/>
    <col min="12548" max="12548" width="16.140625" style="7" customWidth="1"/>
    <col min="12549" max="12549" width="20.28515625" style="7" customWidth="1"/>
    <col min="12550" max="12550" width="28.140625" style="7" customWidth="1"/>
    <col min="12551" max="12557" width="9.140625" style="7"/>
    <col min="12558" max="12558" width="0" style="7" hidden="1" customWidth="1"/>
    <col min="12559" max="12800" width="9.140625" style="7"/>
    <col min="12801" max="12801" width="23.140625" style="7" customWidth="1"/>
    <col min="12802" max="12802" width="58.28515625" style="7" customWidth="1"/>
    <col min="12803" max="12803" width="9.140625" style="7"/>
    <col min="12804" max="12804" width="16.140625" style="7" customWidth="1"/>
    <col min="12805" max="12805" width="20.28515625" style="7" customWidth="1"/>
    <col min="12806" max="12806" width="28.140625" style="7" customWidth="1"/>
    <col min="12807" max="12813" width="9.140625" style="7"/>
    <col min="12814" max="12814" width="0" style="7" hidden="1" customWidth="1"/>
    <col min="12815" max="13056" width="9.140625" style="7"/>
    <col min="13057" max="13057" width="23.140625" style="7" customWidth="1"/>
    <col min="13058" max="13058" width="58.28515625" style="7" customWidth="1"/>
    <col min="13059" max="13059" width="9.140625" style="7"/>
    <col min="13060" max="13060" width="16.140625" style="7" customWidth="1"/>
    <col min="13061" max="13061" width="20.28515625" style="7" customWidth="1"/>
    <col min="13062" max="13062" width="28.140625" style="7" customWidth="1"/>
    <col min="13063" max="13069" width="9.140625" style="7"/>
    <col min="13070" max="13070" width="0" style="7" hidden="1" customWidth="1"/>
    <col min="13071" max="13312" width="9.140625" style="7"/>
    <col min="13313" max="13313" width="23.140625" style="7" customWidth="1"/>
    <col min="13314" max="13314" width="58.28515625" style="7" customWidth="1"/>
    <col min="13315" max="13315" width="9.140625" style="7"/>
    <col min="13316" max="13316" width="16.140625" style="7" customWidth="1"/>
    <col min="13317" max="13317" width="20.28515625" style="7" customWidth="1"/>
    <col min="13318" max="13318" width="28.140625" style="7" customWidth="1"/>
    <col min="13319" max="13325" width="9.140625" style="7"/>
    <col min="13326" max="13326" width="0" style="7" hidden="1" customWidth="1"/>
    <col min="13327" max="13568" width="9.140625" style="7"/>
    <col min="13569" max="13569" width="23.140625" style="7" customWidth="1"/>
    <col min="13570" max="13570" width="58.28515625" style="7" customWidth="1"/>
    <col min="13571" max="13571" width="9.140625" style="7"/>
    <col min="13572" max="13572" width="16.140625" style="7" customWidth="1"/>
    <col min="13573" max="13573" width="20.28515625" style="7" customWidth="1"/>
    <col min="13574" max="13574" width="28.140625" style="7" customWidth="1"/>
    <col min="13575" max="13581" width="9.140625" style="7"/>
    <col min="13582" max="13582" width="0" style="7" hidden="1" customWidth="1"/>
    <col min="13583" max="13824" width="9.140625" style="7"/>
    <col min="13825" max="13825" width="23.140625" style="7" customWidth="1"/>
    <col min="13826" max="13826" width="58.28515625" style="7" customWidth="1"/>
    <col min="13827" max="13827" width="9.140625" style="7"/>
    <col min="13828" max="13828" width="16.140625" style="7" customWidth="1"/>
    <col min="13829" max="13829" width="20.28515625" style="7" customWidth="1"/>
    <col min="13830" max="13830" width="28.140625" style="7" customWidth="1"/>
    <col min="13831" max="13837" width="9.140625" style="7"/>
    <col min="13838" max="13838" width="0" style="7" hidden="1" customWidth="1"/>
    <col min="13839" max="14080" width="9.140625" style="7"/>
    <col min="14081" max="14081" width="23.140625" style="7" customWidth="1"/>
    <col min="14082" max="14082" width="58.28515625" style="7" customWidth="1"/>
    <col min="14083" max="14083" width="9.140625" style="7"/>
    <col min="14084" max="14084" width="16.140625" style="7" customWidth="1"/>
    <col min="14085" max="14085" width="20.28515625" style="7" customWidth="1"/>
    <col min="14086" max="14086" width="28.140625" style="7" customWidth="1"/>
    <col min="14087" max="14093" width="9.140625" style="7"/>
    <col min="14094" max="14094" width="0" style="7" hidden="1" customWidth="1"/>
    <col min="14095" max="14336" width="9.140625" style="7"/>
    <col min="14337" max="14337" width="23.140625" style="7" customWidth="1"/>
    <col min="14338" max="14338" width="58.28515625" style="7" customWidth="1"/>
    <col min="14339" max="14339" width="9.140625" style="7"/>
    <col min="14340" max="14340" width="16.140625" style="7" customWidth="1"/>
    <col min="14341" max="14341" width="20.28515625" style="7" customWidth="1"/>
    <col min="14342" max="14342" width="28.140625" style="7" customWidth="1"/>
    <col min="14343" max="14349" width="9.140625" style="7"/>
    <col min="14350" max="14350" width="0" style="7" hidden="1" customWidth="1"/>
    <col min="14351" max="14592" width="9.140625" style="7"/>
    <col min="14593" max="14593" width="23.140625" style="7" customWidth="1"/>
    <col min="14594" max="14594" width="58.28515625" style="7" customWidth="1"/>
    <col min="14595" max="14595" width="9.140625" style="7"/>
    <col min="14596" max="14596" width="16.140625" style="7" customWidth="1"/>
    <col min="14597" max="14597" width="20.28515625" style="7" customWidth="1"/>
    <col min="14598" max="14598" width="28.140625" style="7" customWidth="1"/>
    <col min="14599" max="14605" width="9.140625" style="7"/>
    <col min="14606" max="14606" width="0" style="7" hidden="1" customWidth="1"/>
    <col min="14607" max="14848" width="9.140625" style="7"/>
    <col min="14849" max="14849" width="23.140625" style="7" customWidth="1"/>
    <col min="14850" max="14850" width="58.28515625" style="7" customWidth="1"/>
    <col min="14851" max="14851" width="9.140625" style="7"/>
    <col min="14852" max="14852" width="16.140625" style="7" customWidth="1"/>
    <col min="14853" max="14853" width="20.28515625" style="7" customWidth="1"/>
    <col min="14854" max="14854" width="28.140625" style="7" customWidth="1"/>
    <col min="14855" max="14861" width="9.140625" style="7"/>
    <col min="14862" max="14862" width="0" style="7" hidden="1" customWidth="1"/>
    <col min="14863" max="15104" width="9.140625" style="7"/>
    <col min="15105" max="15105" width="23.140625" style="7" customWidth="1"/>
    <col min="15106" max="15106" width="58.28515625" style="7" customWidth="1"/>
    <col min="15107" max="15107" width="9.140625" style="7"/>
    <col min="15108" max="15108" width="16.140625" style="7" customWidth="1"/>
    <col min="15109" max="15109" width="20.28515625" style="7" customWidth="1"/>
    <col min="15110" max="15110" width="28.140625" style="7" customWidth="1"/>
    <col min="15111" max="15117" width="9.140625" style="7"/>
    <col min="15118" max="15118" width="0" style="7" hidden="1" customWidth="1"/>
    <col min="15119" max="15360" width="9.140625" style="7"/>
    <col min="15361" max="15361" width="23.140625" style="7" customWidth="1"/>
    <col min="15362" max="15362" width="58.28515625" style="7" customWidth="1"/>
    <col min="15363" max="15363" width="9.140625" style="7"/>
    <col min="15364" max="15364" width="16.140625" style="7" customWidth="1"/>
    <col min="15365" max="15365" width="20.28515625" style="7" customWidth="1"/>
    <col min="15366" max="15366" width="28.140625" style="7" customWidth="1"/>
    <col min="15367" max="15373" width="9.140625" style="7"/>
    <col min="15374" max="15374" width="0" style="7" hidden="1" customWidth="1"/>
    <col min="15375" max="15616" width="9.140625" style="7"/>
    <col min="15617" max="15617" width="23.140625" style="7" customWidth="1"/>
    <col min="15618" max="15618" width="58.28515625" style="7" customWidth="1"/>
    <col min="15619" max="15619" width="9.140625" style="7"/>
    <col min="15620" max="15620" width="16.140625" style="7" customWidth="1"/>
    <col min="15621" max="15621" width="20.28515625" style="7" customWidth="1"/>
    <col min="15622" max="15622" width="28.140625" style="7" customWidth="1"/>
    <col min="15623" max="15629" width="9.140625" style="7"/>
    <col min="15630" max="15630" width="0" style="7" hidden="1" customWidth="1"/>
    <col min="15631" max="15872" width="9.140625" style="7"/>
    <col min="15873" max="15873" width="23.140625" style="7" customWidth="1"/>
    <col min="15874" max="15874" width="58.28515625" style="7" customWidth="1"/>
    <col min="15875" max="15875" width="9.140625" style="7"/>
    <col min="15876" max="15876" width="16.140625" style="7" customWidth="1"/>
    <col min="15877" max="15877" width="20.28515625" style="7" customWidth="1"/>
    <col min="15878" max="15878" width="28.140625" style="7" customWidth="1"/>
    <col min="15879" max="15885" width="9.140625" style="7"/>
    <col min="15886" max="15886" width="0" style="7" hidden="1" customWidth="1"/>
    <col min="15887" max="16128" width="9.140625" style="7"/>
    <col min="16129" max="16129" width="23.140625" style="7" customWidth="1"/>
    <col min="16130" max="16130" width="58.28515625" style="7" customWidth="1"/>
    <col min="16131" max="16131" width="9.140625" style="7"/>
    <col min="16132" max="16132" width="16.140625" style="7" customWidth="1"/>
    <col min="16133" max="16133" width="20.28515625" style="7" customWidth="1"/>
    <col min="16134" max="16134" width="28.140625" style="7" customWidth="1"/>
    <col min="16135" max="16141" width="9.140625" style="7"/>
    <col min="16142" max="16142" width="0" style="7" hidden="1" customWidth="1"/>
    <col min="16143" max="16384" width="9.140625" style="7"/>
  </cols>
  <sheetData>
    <row r="1" spans="1:14" x14ac:dyDescent="0.25">
      <c r="A1" s="111" t="str">
        <f>Start!$B$2</f>
        <v>Commercial Annexure-II</v>
      </c>
      <c r="B1" s="111"/>
      <c r="C1" s="111"/>
      <c r="D1" s="111"/>
      <c r="E1" s="111"/>
      <c r="F1" s="111"/>
    </row>
    <row r="2" spans="1:14" ht="15" customHeight="1" x14ac:dyDescent="0.25">
      <c r="A2" s="99" t="s">
        <v>20</v>
      </c>
      <c r="B2" s="99"/>
      <c r="C2" s="99"/>
      <c r="D2" s="99"/>
      <c r="E2" s="99"/>
      <c r="F2" s="48"/>
      <c r="G2" s="11"/>
    </row>
    <row r="3" spans="1:14" ht="15" customHeight="1" x14ac:dyDescent="0.25">
      <c r="A3" s="107" t="str">
        <f>Start!B5</f>
        <v>Ref: LIC/CO/IT-BPR/HW/CO-CLOUD/2023-24/01 Dated: 14/03/2024</v>
      </c>
      <c r="B3" s="107"/>
      <c r="C3" s="107"/>
      <c r="D3" s="107"/>
      <c r="E3" s="107"/>
      <c r="F3" s="49"/>
      <c r="G3" s="17"/>
    </row>
    <row r="4" spans="1:14" x14ac:dyDescent="0.25">
      <c r="A4" s="28"/>
      <c r="B4" s="28"/>
      <c r="C4" s="28"/>
      <c r="D4" s="28"/>
      <c r="E4" s="28"/>
      <c r="F4" s="28"/>
      <c r="G4" s="9"/>
    </row>
    <row r="5" spans="1:14" x14ac:dyDescent="0.25">
      <c r="A5" s="77" t="s">
        <v>0</v>
      </c>
      <c r="B5" s="108">
        <f>Start!$D$7</f>
        <v>0</v>
      </c>
      <c r="C5" s="108"/>
      <c r="D5" s="108"/>
      <c r="E5" s="108"/>
      <c r="F5" s="108"/>
      <c r="G5" s="9"/>
    </row>
    <row r="6" spans="1:14" x14ac:dyDescent="0.25">
      <c r="A6" s="109" t="s">
        <v>35</v>
      </c>
      <c r="B6" s="109"/>
      <c r="C6" s="109"/>
      <c r="D6" s="109"/>
      <c r="E6" s="109"/>
      <c r="F6" s="109"/>
    </row>
    <row r="7" spans="1:14" x14ac:dyDescent="0.25">
      <c r="A7" s="28"/>
      <c r="B7" s="28"/>
      <c r="C7" s="28"/>
      <c r="D7" s="28"/>
      <c r="E7" s="28"/>
      <c r="F7" s="28"/>
    </row>
    <row r="8" spans="1:14" x14ac:dyDescent="0.25">
      <c r="A8" s="28"/>
      <c r="B8" s="28"/>
      <c r="C8" s="28"/>
      <c r="D8" s="28"/>
      <c r="E8" s="28"/>
      <c r="F8" s="28"/>
    </row>
    <row r="9" spans="1:14" ht="78" customHeight="1" x14ac:dyDescent="0.25">
      <c r="A9" s="38" t="s">
        <v>11</v>
      </c>
      <c r="B9" s="38" t="s">
        <v>12</v>
      </c>
      <c r="C9" s="38" t="s">
        <v>13</v>
      </c>
      <c r="D9" s="75" t="s">
        <v>21</v>
      </c>
      <c r="E9" s="75" t="s">
        <v>63</v>
      </c>
      <c r="F9" s="75" t="s">
        <v>61</v>
      </c>
    </row>
    <row r="10" spans="1:14" ht="27" customHeight="1" x14ac:dyDescent="0.25">
      <c r="A10" s="42">
        <v>1</v>
      </c>
      <c r="B10" s="43" t="s">
        <v>59</v>
      </c>
      <c r="C10" s="28">
        <v>1</v>
      </c>
      <c r="D10" s="60"/>
      <c r="E10" s="78">
        <f>'Part-I'!$E$18</f>
        <v>0</v>
      </c>
      <c r="F10" s="82">
        <f>H10+I10</f>
        <v>0</v>
      </c>
      <c r="H10" s="7">
        <f>ROUND((E10*D10%)/POWER((1+0.08),6),2)</f>
        <v>0</v>
      </c>
      <c r="I10" s="7">
        <f>ROUND((E10*D10%)/POWER((1+0.08),7),2)</f>
        <v>0</v>
      </c>
      <c r="N10" s="26">
        <f>IF(ISNUMBER(F10),0,1)</f>
        <v>0</v>
      </c>
    </row>
    <row r="11" spans="1:14" ht="41.25" customHeight="1" x14ac:dyDescent="0.25">
      <c r="A11" s="42">
        <v>2</v>
      </c>
      <c r="B11" s="43" t="s">
        <v>60</v>
      </c>
      <c r="C11" s="28">
        <v>1</v>
      </c>
      <c r="D11" s="60"/>
      <c r="E11" s="78" t="str">
        <f>'Part-III'!$E$10</f>
        <v>NOT QUOTED</v>
      </c>
      <c r="F11" s="82" t="str">
        <f>IFERROR(H11+I11,"NOT QUOTED")</f>
        <v>NOT QUOTED</v>
      </c>
      <c r="H11" s="7" t="e">
        <f t="shared" ref="H11:H12" si="0">ROUND((E11*D11%)/POWER((1+0.08),6),2)</f>
        <v>#VALUE!</v>
      </c>
      <c r="I11" s="7" t="e">
        <f t="shared" ref="I11:I12" si="1">ROUND((E11*D11%)/POWER((1+0.08),7),2)</f>
        <v>#VALUE!</v>
      </c>
      <c r="N11" s="26">
        <f>IF(ISNUMBER(F11),0,1)</f>
        <v>1</v>
      </c>
    </row>
    <row r="12" spans="1:14" ht="39" customHeight="1" x14ac:dyDescent="0.25">
      <c r="A12" s="42">
        <v>3</v>
      </c>
      <c r="B12" s="43" t="s">
        <v>62</v>
      </c>
      <c r="C12" s="28">
        <v>1</v>
      </c>
      <c r="D12" s="60"/>
      <c r="E12" s="78">
        <f>'Part-I'!$E$20</f>
        <v>0</v>
      </c>
      <c r="F12" s="82">
        <f>H12+I12</f>
        <v>0</v>
      </c>
      <c r="H12" s="7">
        <f t="shared" si="0"/>
        <v>0</v>
      </c>
      <c r="I12" s="7">
        <f t="shared" si="1"/>
        <v>0</v>
      </c>
      <c r="N12" s="26">
        <f>IF(ISNUMBER(F12),0,1)</f>
        <v>0</v>
      </c>
    </row>
    <row r="13" spans="1:14" x14ac:dyDescent="0.25">
      <c r="A13" s="112" t="s">
        <v>34</v>
      </c>
      <c r="B13" s="113"/>
      <c r="C13" s="113"/>
      <c r="D13" s="113"/>
      <c r="E13" s="114"/>
      <c r="F13" s="55" t="str">
        <f>IF(ISERROR(F10+F11+F12),"QUOTE FOR ALL ITEMS",F10+F11+F12)</f>
        <v>QUOTE FOR ALL ITEMS</v>
      </c>
      <c r="N13" s="7">
        <f>SUM(N10:N12)</f>
        <v>1</v>
      </c>
    </row>
    <row r="16" spans="1:14" x14ac:dyDescent="0.25">
      <c r="A16" s="31" t="s">
        <v>8</v>
      </c>
      <c r="B16" s="32"/>
      <c r="C16" s="32"/>
      <c r="D16" s="32"/>
    </row>
    <row r="17" spans="1:5" x14ac:dyDescent="0.25">
      <c r="A17" s="41"/>
      <c r="B17" s="41"/>
      <c r="C17" s="35"/>
      <c r="D17" s="35"/>
    </row>
    <row r="18" spans="1:5" x14ac:dyDescent="0.25">
      <c r="A18" s="33"/>
      <c r="B18" s="34"/>
      <c r="C18" s="35"/>
      <c r="D18" s="35"/>
    </row>
    <row r="19" spans="1:5" x14ac:dyDescent="0.25">
      <c r="A19" s="37" t="s">
        <v>10</v>
      </c>
      <c r="B19" s="70">
        <f ca="1">NOW()</f>
        <v>45365.524361805554</v>
      </c>
      <c r="C19" s="35"/>
      <c r="D19" s="35"/>
    </row>
    <row r="20" spans="1:5" x14ac:dyDescent="0.25">
      <c r="A20" s="36"/>
      <c r="E20" s="41" t="s">
        <v>9</v>
      </c>
    </row>
  </sheetData>
  <sheetProtection password="AB2B" sheet="1" objects="1" scenarios="1"/>
  <mergeCells count="6">
    <mergeCell ref="A13:E13"/>
    <mergeCell ref="A1:F1"/>
    <mergeCell ref="A2:E2"/>
    <mergeCell ref="A3:E3"/>
    <mergeCell ref="B5:F5"/>
    <mergeCell ref="A6:F6"/>
  </mergeCells>
  <conditionalFormatting sqref="F13">
    <cfRule type="cellIs" dxfId="1" priority="1" stopIfTrue="1" operator="equal">
      <formula>"QUOTE FOR ALL ITEMS"</formula>
    </cfRule>
  </conditionalFormatting>
  <dataValidations count="3">
    <dataValidation type="decimal" showInputMessage="1" showErrorMessage="1" errorTitle="AMC Rate" error="AMC Rate should be between 0.01% to 8.00%" promptTitle="AMC Rate" prompt="Please quote rate between 0.01% to 8.00%" sqref="WVL98305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10:WVL12 WLP10:WLP12 WBT10:WBT12 VRX10:VRX12 VIB10:VIB12 UYF10:UYF12 UOJ10:UOJ12 UEN10:UEN12 TUR10:TUR12 TKV10:TKV12 TAZ10:TAZ12 SRD10:SRD12 SHH10:SHH12 RXL10:RXL12 RNP10:RNP12 RDT10:RDT12 QTX10:QTX12 QKB10:QKB12 QAF10:QAF12 PQJ10:PQJ12 PGN10:PGN12 OWR10:OWR12 OMV10:OMV12 OCZ10:OCZ12 NTD10:NTD12 NJH10:NJH12 MZL10:MZL12 MPP10:MPP12 MFT10:MFT12 LVX10:LVX12 LMB10:LMB12 LCF10:LCF12 KSJ10:KSJ12 KIN10:KIN12 JYR10:JYR12 JOV10:JOV12 JEZ10:JEZ12 IVD10:IVD12 ILH10:ILH12 IBL10:IBL12 HRP10:HRP12 HHT10:HHT12 GXX10:GXX12 GOB10:GOB12 GEF10:GEF12 FUJ10:FUJ12 FKN10:FKN12 FAR10:FAR12 EQV10:EQV12 EGZ10:EGZ12 DXD10:DXD12 DNH10:DNH12 DDL10:DDL12 CTP10:CTP12 CJT10:CJT12 BZX10:BZX12 BQB10:BQB12 BGF10:BGF12 AWJ10:AWJ12 AMN10:AMN12 ACR10:ACR12 SV10:SV12 IZ10:IZ12">
      <formula1>0.01</formula1>
      <formula2>8</formula2>
    </dataValidation>
    <dataValidation type="decimal" showInputMessage="1" showErrorMessage="1" errorTitle="AMC Rate" error="AMC Rate should be between 8% to 10%" promptTitle="AMC Rate" prompt="Please quote rate between 8% to 10%" sqref="D10">
      <formula1>8</formula1>
      <formula2>10</formula2>
    </dataValidation>
    <dataValidation type="decimal" showInputMessage="1" showErrorMessage="1" errorTitle="ATS Rate" error="ATS % should be between 15% to 20%" promptTitle="ATS Rate" prompt="Please quote ATS rate between 15% to 20%" sqref="D11:D12">
      <formula1>15</formula1>
      <formula2>20</formula2>
    </dataValidation>
  </dataValidations>
  <pageMargins left="0.7" right="0.7" top="0.75" bottom="0.75" header="0.3" footer="0.3"/>
  <pageSetup scale="4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5" sqref="F15"/>
    </sheetView>
  </sheetViews>
  <sheetFormatPr defaultRowHeight="15" x14ac:dyDescent="0.25"/>
  <cols>
    <col min="2" max="2" width="11.5703125" customWidth="1"/>
    <col min="3" max="3" width="20.5703125" customWidth="1"/>
    <col min="4" max="4" width="41.85546875" customWidth="1"/>
    <col min="5" max="5" width="27.42578125" customWidth="1"/>
  </cols>
  <sheetData>
    <row r="1" spans="1:5" x14ac:dyDescent="0.25">
      <c r="A1" s="104" t="str">
        <f>Start!$B$2</f>
        <v>Commercial Annexure-II</v>
      </c>
      <c r="B1" s="105"/>
      <c r="C1" s="105"/>
      <c r="D1" s="105"/>
      <c r="E1" s="106"/>
    </row>
    <row r="2" spans="1:5" ht="20.25" customHeight="1" x14ac:dyDescent="0.25">
      <c r="A2" s="100" t="s">
        <v>20</v>
      </c>
      <c r="B2" s="101"/>
      <c r="C2" s="101"/>
      <c r="D2" s="101"/>
      <c r="E2" s="102"/>
    </row>
    <row r="3" spans="1:5" x14ac:dyDescent="0.25">
      <c r="A3" s="107" t="str">
        <f>Start!$B$5</f>
        <v>Ref: LIC/CO/IT-BPR/HW/CO-CLOUD/2023-24/01 Dated: 14/03/2024</v>
      </c>
      <c r="B3" s="107"/>
      <c r="C3" s="107"/>
      <c r="D3" s="107"/>
      <c r="E3" s="107"/>
    </row>
    <row r="4" spans="1:5" ht="15.75" thickBot="1" x14ac:dyDescent="0.3"/>
    <row r="5" spans="1:5" ht="26.25" customHeight="1" thickBot="1" x14ac:dyDescent="0.3">
      <c r="C5" s="115" t="s">
        <v>29</v>
      </c>
      <c r="D5" s="116"/>
    </row>
    <row r="6" spans="1:5" ht="42.75" customHeight="1" x14ac:dyDescent="0.25">
      <c r="C6" s="56" t="s">
        <v>24</v>
      </c>
      <c r="D6" s="61" t="str">
        <f>'Part-I'!E15</f>
        <v>QUOTE FOR ALL ITEMS</v>
      </c>
    </row>
    <row r="7" spans="1:5" ht="35.25" customHeight="1" x14ac:dyDescent="0.25">
      <c r="C7" s="57" t="s">
        <v>26</v>
      </c>
      <c r="D7" s="62" t="str">
        <f>'Part-II'!E13</f>
        <v>QUOTE FOR ALL ITEMS</v>
      </c>
    </row>
    <row r="8" spans="1:5" ht="33.75" customHeight="1" x14ac:dyDescent="0.25">
      <c r="C8" s="57" t="s">
        <v>27</v>
      </c>
      <c r="D8" s="62" t="str">
        <f>'Part-III'!E15</f>
        <v>QUOTE FOR ALL ITEMS</v>
      </c>
    </row>
    <row r="9" spans="1:5" ht="32.25" customHeight="1" thickBot="1" x14ac:dyDescent="0.3">
      <c r="C9" s="58" t="s">
        <v>28</v>
      </c>
      <c r="D9" s="63" t="str">
        <f>'Part-IV'!F13</f>
        <v>QUOTE FOR ALL ITEMS</v>
      </c>
    </row>
    <row r="10" spans="1:5" ht="27" customHeight="1" thickBot="1" x14ac:dyDescent="0.3">
      <c r="C10" s="59" t="s">
        <v>25</v>
      </c>
      <c r="D10" s="55" t="str">
        <f>IF(ISERROR(D6+D7+D8+D9),"QUOTE FOR ALL ITEMS",SUM(D6:D9))</f>
        <v>QUOTE FOR ALL ITEMS</v>
      </c>
    </row>
    <row r="13" spans="1:5" s="7" customFormat="1" ht="14.25" x14ac:dyDescent="0.25">
      <c r="A13" s="31" t="s">
        <v>8</v>
      </c>
      <c r="B13" s="32"/>
      <c r="C13" s="32"/>
      <c r="D13" s="32"/>
    </row>
    <row r="14" spans="1:5" s="7" customFormat="1" ht="14.25" x14ac:dyDescent="0.25">
      <c r="A14" s="41"/>
      <c r="B14" s="41"/>
      <c r="C14" s="35"/>
      <c r="D14" s="35"/>
    </row>
    <row r="15" spans="1:5" s="7" customFormat="1" ht="14.25" x14ac:dyDescent="0.25">
      <c r="A15" s="41"/>
      <c r="B15" s="41"/>
      <c r="C15" s="35"/>
      <c r="D15" s="35"/>
    </row>
    <row r="16" spans="1:5" s="7" customFormat="1" ht="14.25" x14ac:dyDescent="0.25">
      <c r="A16" s="33"/>
      <c r="B16" s="34"/>
      <c r="C16" s="35"/>
      <c r="D16" s="35"/>
    </row>
    <row r="17" spans="1:4" s="7" customFormat="1" ht="14.25" x14ac:dyDescent="0.25">
      <c r="A17" s="37" t="s">
        <v>10</v>
      </c>
      <c r="B17" s="70">
        <f ca="1">NOW()</f>
        <v>45365.524361805554</v>
      </c>
      <c r="C17" s="35"/>
      <c r="D17" s="35"/>
    </row>
    <row r="18" spans="1:4" s="7" customFormat="1" ht="14.25" x14ac:dyDescent="0.25">
      <c r="A18" s="36"/>
      <c r="D18" s="41" t="s">
        <v>9</v>
      </c>
    </row>
  </sheetData>
  <sheetProtection password="AB2B" sheet="1" objects="1" scenarios="1"/>
  <mergeCells count="4">
    <mergeCell ref="A1:E1"/>
    <mergeCell ref="A2:E2"/>
    <mergeCell ref="A3:E3"/>
    <mergeCell ref="C5:D5"/>
  </mergeCells>
  <conditionalFormatting sqref="D10">
    <cfRule type="cellIs" dxfId="0" priority="1" stopIfTrue="1" operator="equal">
      <formula>"QUOTE FOR ALL ITEMS"</formula>
    </cfRule>
  </conditionalFormatting>
  <pageMargins left="0.7" right="0.7" top="0.75" bottom="0.75" header="0.3" footer="0.3"/>
  <pageSetup scale="8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Start</vt:lpstr>
      <vt:lpstr>Part-I</vt:lpstr>
      <vt:lpstr>Part-II</vt:lpstr>
      <vt:lpstr>Part-III</vt:lpstr>
      <vt:lpstr>Part-IV</vt:lpstr>
      <vt:lpstr>Summary</vt:lpstr>
      <vt:lpstr>'Part-II'!Print_Area</vt:lpstr>
      <vt:lpstr>'Part-III'!Print_Area</vt:lpstr>
      <vt:lpstr>'Part-IV'!Print_Area</vt:lpstr>
      <vt:lpstr>Start!Print_Area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lastPrinted>2017-12-15T06:41:46Z</cp:lastPrinted>
  <dcterms:created xsi:type="dcterms:W3CDTF">2017-06-17T09:50:12Z</dcterms:created>
  <dcterms:modified xsi:type="dcterms:W3CDTF">2024-03-14T07:05:45Z</dcterms:modified>
</cp:coreProperties>
</file>