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0320" windowHeight="8970"/>
  </bookViews>
  <sheets>
    <sheet name="DC-DR Switches" sheetId="2" r:id="rId1"/>
  </sheets>
  <calcPr calcId="144525"/>
</workbook>
</file>

<file path=xl/calcChain.xml><?xml version="1.0" encoding="utf-8"?>
<calcChain xmlns="http://schemas.openxmlformats.org/spreadsheetml/2006/main">
  <c r="M15" i="2" l="1"/>
  <c r="N15" i="2" s="1"/>
  <c r="M11" i="2" l="1"/>
  <c r="M9" i="2"/>
  <c r="N9" i="2" s="1"/>
  <c r="M8" i="2"/>
  <c r="N8" i="2" s="1"/>
  <c r="N11" i="2" l="1"/>
  <c r="M16" i="2" l="1"/>
  <c r="M7" i="2"/>
  <c r="M13" i="2" l="1"/>
  <c r="N13" i="2" s="1"/>
  <c r="M12" i="2"/>
  <c r="N12" i="2" s="1"/>
  <c r="M14" i="2"/>
  <c r="N14" i="2" s="1"/>
  <c r="M10" i="2"/>
  <c r="N10" i="2" s="1"/>
  <c r="N7" i="2"/>
  <c r="M17" i="2" l="1"/>
  <c r="H6" i="2"/>
  <c r="L6" i="2"/>
  <c r="K6" i="2"/>
  <c r="J6" i="2"/>
  <c r="I6" i="2"/>
  <c r="N16" i="2" l="1"/>
  <c r="N18" i="2" s="1"/>
</calcChain>
</file>

<file path=xl/sharedStrings.xml><?xml version="1.0" encoding="utf-8"?>
<sst xmlns="http://schemas.openxmlformats.org/spreadsheetml/2006/main" count="92" uniqueCount="51">
  <si>
    <t>Item</t>
  </si>
  <si>
    <t>2nd Year</t>
  </si>
  <si>
    <t>3rd Year</t>
  </si>
  <si>
    <t>4th Year</t>
  </si>
  <si>
    <t>5th Year</t>
  </si>
  <si>
    <t>Discount Factor @10%</t>
  </si>
  <si>
    <t>Place :</t>
  </si>
  <si>
    <t>Authorized Signatory</t>
  </si>
  <si>
    <t>Name :</t>
  </si>
  <si>
    <t>Date :</t>
  </si>
  <si>
    <t>Designation :</t>
  </si>
  <si>
    <t>PV(Rs)</t>
  </si>
  <si>
    <t>Total(Rs)</t>
  </si>
  <si>
    <t>1st Year</t>
  </si>
  <si>
    <t>Grand Indicative Cost (NPV) - Figure to be Quoted in Online Reverse Auction</t>
  </si>
  <si>
    <t>A</t>
  </si>
  <si>
    <t>D</t>
  </si>
  <si>
    <t>Qty</t>
  </si>
  <si>
    <t>F</t>
  </si>
  <si>
    <t>G</t>
  </si>
  <si>
    <t>H</t>
  </si>
  <si>
    <t>X</t>
  </si>
  <si>
    <t xml:space="preserve"> </t>
  </si>
  <si>
    <t>Onsite L1 Support</t>
  </si>
  <si>
    <t>All payments on pro-rata basis only.</t>
  </si>
  <si>
    <t>Bidder to Check the Correctness of the  Grand Total Cost , the provided template and formulae are only suggestive /facilitators for computation.</t>
  </si>
  <si>
    <t>B</t>
  </si>
  <si>
    <t>OEM</t>
  </si>
  <si>
    <t>Make/Model</t>
  </si>
  <si>
    <t>Description</t>
  </si>
  <si>
    <t>On Delivery</t>
  </si>
  <si>
    <t xml:space="preserve"> COMMERCIAL BID (Indicative) OF THE RFP</t>
  </si>
  <si>
    <t>I</t>
  </si>
  <si>
    <t>J</t>
  </si>
  <si>
    <t>Multi-mode 10/25 dual rate SFPs</t>
  </si>
  <si>
    <t>1 Gig Copper SFPs</t>
  </si>
  <si>
    <t xml:space="preserve">Multi-mode 40/100 Gig QSFPs </t>
  </si>
  <si>
    <t xml:space="preserve">Name of Bidder : </t>
  </si>
  <si>
    <t>C</t>
  </si>
  <si>
    <t>Data Center Server Leaf Switches – 48 port</t>
  </si>
  <si>
    <t>Data Center Spine Switches 120 Port scalable to 144.</t>
  </si>
  <si>
    <t xml:space="preserve">OEM Audit </t>
  </si>
  <si>
    <t>E</t>
  </si>
  <si>
    <t xml:space="preserve">              * Licences are to be providede seperately for each location as per details mentioned in technical Specification. </t>
  </si>
  <si>
    <t>RFP for Supply, Installation, Integration, Commissioning and Maintenance of Data Center Switches for various Co-located Data Centers for LIC of India</t>
  </si>
  <si>
    <t>Ref: CO/IT-BPR/NW/RFP/2022-23/02 Dated: 02/03/2023</t>
  </si>
  <si>
    <t>Grand Indicative Cost (Total of A-&gt;J)</t>
  </si>
  <si>
    <t xml:space="preserve">Amount in Words: </t>
  </si>
  <si>
    <t>Fixed Spine 48 port</t>
  </si>
  <si>
    <t>Fixed Spine 64 port</t>
  </si>
  <si>
    <t>SDN(Software Defined Networking)  licenses forall ports in SDN fabric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</si>
</sst>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0"/>
      <color rgb="FFFF0000"/>
      <name val="Arial"/>
      <family val="2"/>
    </font>
    <font>
      <sz val="16"/>
      <name val="Cambria"/>
      <family val="1"/>
    </font>
    <font>
      <b/>
      <sz val="16"/>
      <name val="Cambria"/>
      <family val="1"/>
    </font>
    <font>
      <b/>
      <sz val="16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 diagonalUp="1" diagonalDown="1"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 quotePrefix="1">
      <alignment horizontal="justify" vertical="justify" textRotation="127" wrapText="1" justifyLastLine="1"/>
      <protection hidden="1"/>
    </xf>
  </cellStyleXfs>
  <cellXfs count="59">
    <xf numFmtId="0" fontId="0" fillId="0" borderId="0" xfId="0"/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center" vertical="top"/>
    </xf>
    <xf numFmtId="0" fontId="1" fillId="0" borderId="0" xfId="0" applyFont="1" applyFill="1" applyBorder="1" applyAlignment="1" applyProtection="1"/>
    <xf numFmtId="0" fontId="0" fillId="0" borderId="0" xfId="0" applyBorder="1" applyAlignment="1" applyProtection="1"/>
    <xf numFmtId="0" fontId="5" fillId="0" borderId="0" xfId="0" applyFont="1" applyBorder="1" applyAlignment="1" applyProtection="1">
      <alignment horizontal="left"/>
    </xf>
    <xf numFmtId="0" fontId="10" fillId="4" borderId="2" xfId="1" applyFont="1" applyFill="1" applyBorder="1" applyAlignment="1" applyProtection="1">
      <alignment vertical="center" wrapText="1"/>
    </xf>
    <xf numFmtId="164" fontId="11" fillId="5" borderId="2" xfId="0" applyNumberFormat="1" applyFont="1" applyFill="1" applyBorder="1" applyAlignment="1" applyProtection="1">
      <alignment vertical="top"/>
    </xf>
    <xf numFmtId="0" fontId="10" fillId="0" borderId="3" xfId="1" applyFont="1" applyBorder="1" applyAlignment="1" applyProtection="1">
      <alignment horizontal="center" vertical="center"/>
    </xf>
    <xf numFmtId="0" fontId="10" fillId="0" borderId="2" xfId="1" applyFont="1" applyBorder="1" applyAlignment="1" applyProtection="1">
      <alignment vertical="center" wrapText="1"/>
    </xf>
    <xf numFmtId="0" fontId="10" fillId="0" borderId="2" xfId="1" applyFont="1" applyBorder="1" applyAlignment="1" applyProtection="1">
      <alignment vertical="center" wrapText="1"/>
      <protection locked="0"/>
    </xf>
    <xf numFmtId="0" fontId="10" fillId="0" borderId="2" xfId="1" applyFont="1" applyFill="1" applyBorder="1" applyAlignment="1" applyProtection="1">
      <alignment vertical="center" wrapText="1"/>
    </xf>
    <xf numFmtId="1" fontId="10" fillId="0" borderId="2" xfId="1" applyNumberFormat="1" applyFont="1" applyBorder="1" applyAlignment="1" applyProtection="1">
      <alignment vertical="center" wrapText="1"/>
      <protection locked="0"/>
    </xf>
    <xf numFmtId="1" fontId="10" fillId="2" borderId="2" xfId="1" applyNumberFormat="1" applyFont="1" applyFill="1" applyBorder="1" applyAlignment="1" applyProtection="1">
      <alignment horizontal="center" vertical="center" wrapText="1"/>
    </xf>
    <xf numFmtId="1" fontId="10" fillId="0" borderId="2" xfId="1" applyNumberFormat="1" applyFont="1" applyBorder="1" applyAlignment="1" applyProtection="1">
      <alignment vertical="center" wrapText="1"/>
    </xf>
    <xf numFmtId="1" fontId="10" fillId="0" borderId="4" xfId="1" applyNumberFormat="1" applyFont="1" applyBorder="1" applyAlignment="1" applyProtection="1">
      <alignment vertical="center" wrapText="1"/>
    </xf>
    <xf numFmtId="1" fontId="10" fillId="2" borderId="2" xfId="1" applyNumberFormat="1" applyFont="1" applyFill="1" applyBorder="1" applyAlignment="1" applyProtection="1">
      <alignment vertical="center" wrapText="1"/>
    </xf>
    <xf numFmtId="1" fontId="10" fillId="2" borderId="4" xfId="1" applyNumberFormat="1" applyFont="1" applyFill="1" applyBorder="1" applyAlignment="1" applyProtection="1">
      <alignment horizontal="center" vertical="center" wrapText="1"/>
    </xf>
    <xf numFmtId="1" fontId="10" fillId="0" borderId="5" xfId="1" applyNumberFormat="1" applyFont="1" applyBorder="1" applyAlignment="1" applyProtection="1">
      <alignment vertical="center" wrapText="1"/>
    </xf>
    <xf numFmtId="0" fontId="12" fillId="0" borderId="2" xfId="0" applyFont="1" applyBorder="1" applyAlignment="1" applyProtection="1">
      <alignment wrapText="1"/>
    </xf>
    <xf numFmtId="0" fontId="10" fillId="0" borderId="2" xfId="1" applyFont="1" applyFill="1" applyBorder="1" applyAlignment="1" applyProtection="1">
      <alignment vertical="center" wrapText="1"/>
      <protection locked="0"/>
    </xf>
    <xf numFmtId="0" fontId="9" fillId="4" borderId="11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top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8" fillId="0" borderId="10" xfId="1" applyNumberFormat="1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8" fillId="0" borderId="19" xfId="0" applyFont="1" applyFill="1" applyBorder="1" applyAlignment="1" applyProtection="1">
      <alignment horizontal="left" vertical="center"/>
    </xf>
    <xf numFmtId="0" fontId="8" fillId="0" borderId="14" xfId="0" applyFont="1" applyFill="1" applyBorder="1" applyAlignment="1" applyProtection="1">
      <alignment horizontal="left" vertical="center"/>
    </xf>
    <xf numFmtId="0" fontId="8" fillId="0" borderId="20" xfId="0" applyFont="1" applyFill="1" applyBorder="1" applyAlignment="1" applyProtection="1">
      <alignment horizontal="left" vertical="center"/>
    </xf>
    <xf numFmtId="0" fontId="8" fillId="2" borderId="3" xfId="0" applyFont="1" applyFill="1" applyBorder="1" applyAlignment="1" applyProtection="1">
      <alignment horizontal="right" vertical="center"/>
    </xf>
    <xf numFmtId="0" fontId="8" fillId="2" borderId="2" xfId="0" applyFont="1" applyFill="1" applyBorder="1" applyAlignment="1" applyProtection="1">
      <alignment horizontal="right" vertical="center"/>
    </xf>
    <xf numFmtId="0" fontId="8" fillId="3" borderId="9" xfId="0" applyFont="1" applyFill="1" applyBorder="1" applyAlignment="1" applyProtection="1">
      <alignment horizontal="right" vertical="center"/>
    </xf>
    <xf numFmtId="0" fontId="8" fillId="3" borderId="5" xfId="0" applyFont="1" applyFill="1" applyBorder="1" applyAlignment="1" applyProtection="1">
      <alignment horizontal="right" vertical="center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center" vertical="top"/>
    </xf>
    <xf numFmtId="0" fontId="9" fillId="4" borderId="11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left" vertical="top"/>
      <protection locked="0"/>
    </xf>
    <xf numFmtId="0" fontId="8" fillId="0" borderId="14" xfId="0" applyFont="1" applyBorder="1" applyAlignment="1" applyProtection="1">
      <alignment horizontal="left" vertical="top"/>
      <protection locked="0"/>
    </xf>
    <xf numFmtId="0" fontId="8" fillId="0" borderId="15" xfId="0" applyFont="1" applyBorder="1" applyAlignment="1" applyProtection="1">
      <alignment horizontal="left" vertical="top"/>
      <protection locked="0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top"/>
    </xf>
    <xf numFmtId="0" fontId="9" fillId="4" borderId="4" xfId="0" applyFont="1" applyFill="1" applyBorder="1" applyAlignment="1" applyProtection="1">
      <alignment horizontal="center" vertical="top"/>
    </xf>
    <xf numFmtId="0" fontId="8" fillId="0" borderId="21" xfId="0" applyFont="1" applyFill="1" applyBorder="1" applyAlignment="1" applyProtection="1">
      <alignment horizontal="left" vertical="center"/>
      <protection locked="0"/>
    </xf>
    <xf numFmtId="0" fontId="8" fillId="0" borderId="22" xfId="0" applyFont="1" applyFill="1" applyBorder="1" applyAlignment="1" applyProtection="1">
      <alignment horizontal="left" vertical="center"/>
      <protection locked="0"/>
    </xf>
    <xf numFmtId="0" fontId="8" fillId="0" borderId="23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/>
  </cellStyles>
  <dxfs count="3"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B1:N30"/>
  <sheetViews>
    <sheetView showGridLines="0" tabSelected="1" zoomScale="80" zoomScaleNormal="80" workbookViewId="0">
      <selection activeCell="G29" sqref="G29"/>
    </sheetView>
  </sheetViews>
  <sheetFormatPr defaultRowHeight="12" x14ac:dyDescent="0.25"/>
  <cols>
    <col min="1" max="1" width="2.140625" style="1" customWidth="1"/>
    <col min="2" max="2" width="7.140625" style="1" bestFit="1" customWidth="1"/>
    <col min="3" max="3" width="56" style="1" customWidth="1"/>
    <col min="4" max="4" width="15.42578125" style="1" customWidth="1"/>
    <col min="5" max="5" width="22" style="1" customWidth="1"/>
    <col min="6" max="6" width="17.7109375" style="1" customWidth="1"/>
    <col min="7" max="7" width="16.42578125" style="1" customWidth="1"/>
    <col min="8" max="8" width="13.42578125" style="1" bestFit="1" customWidth="1"/>
    <col min="9" max="9" width="13.5703125" style="1" bestFit="1" customWidth="1"/>
    <col min="10" max="10" width="13" style="1" bestFit="1" customWidth="1"/>
    <col min="11" max="12" width="12.7109375" style="1" bestFit="1" customWidth="1"/>
    <col min="13" max="14" width="16.42578125" style="1" bestFit="1" customWidth="1"/>
    <col min="15" max="16384" width="9.140625" style="1"/>
  </cols>
  <sheetData>
    <row r="1" spans="2:14" ht="20.25" x14ac:dyDescent="0.25">
      <c r="B1" s="42" t="s">
        <v>45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2:14" ht="20.25" x14ac:dyDescent="0.25">
      <c r="B2" s="39" t="s">
        <v>44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</row>
    <row r="3" spans="2:14" ht="21" thickBot="1" x14ac:dyDescent="0.3">
      <c r="B3" s="48" t="s">
        <v>37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50"/>
    </row>
    <row r="4" spans="2:14" ht="20.25" x14ac:dyDescent="0.25">
      <c r="B4" s="51" t="s">
        <v>31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2:14" s="2" customFormat="1" ht="20.25" x14ac:dyDescent="0.25">
      <c r="B5" s="45" t="s">
        <v>0</v>
      </c>
      <c r="C5" s="23" t="s">
        <v>29</v>
      </c>
      <c r="D5" s="46" t="s">
        <v>27</v>
      </c>
      <c r="E5" s="46" t="s">
        <v>28</v>
      </c>
      <c r="F5" s="46" t="s">
        <v>17</v>
      </c>
      <c r="G5" s="21" t="s">
        <v>30</v>
      </c>
      <c r="H5" s="23" t="s">
        <v>13</v>
      </c>
      <c r="I5" s="23" t="s">
        <v>1</v>
      </c>
      <c r="J5" s="23" t="s">
        <v>2</v>
      </c>
      <c r="K5" s="23" t="s">
        <v>3</v>
      </c>
      <c r="L5" s="23" t="s">
        <v>4</v>
      </c>
      <c r="M5" s="54" t="s">
        <v>12</v>
      </c>
      <c r="N5" s="55" t="s">
        <v>11</v>
      </c>
    </row>
    <row r="6" spans="2:14" ht="20.25" x14ac:dyDescent="0.25">
      <c r="B6" s="45"/>
      <c r="C6" s="6" t="s">
        <v>5</v>
      </c>
      <c r="D6" s="47"/>
      <c r="E6" s="47"/>
      <c r="F6" s="47"/>
      <c r="G6" s="22"/>
      <c r="H6" s="7">
        <f>1/1.1</f>
        <v>0.90909090909090906</v>
      </c>
      <c r="I6" s="7">
        <f>1/(1.1)^2</f>
        <v>0.82644628099173545</v>
      </c>
      <c r="J6" s="7">
        <f>1/(1.1)^3</f>
        <v>0.75131480090157754</v>
      </c>
      <c r="K6" s="7">
        <f>1/(1.1)^4</f>
        <v>0.68301345536507052</v>
      </c>
      <c r="L6" s="7">
        <f>1/(1.1)^5</f>
        <v>0.62092132305915493</v>
      </c>
      <c r="M6" s="54"/>
      <c r="N6" s="55"/>
    </row>
    <row r="7" spans="2:14" ht="42" x14ac:dyDescent="0.35">
      <c r="B7" s="8" t="s">
        <v>15</v>
      </c>
      <c r="C7" s="19" t="s">
        <v>40</v>
      </c>
      <c r="D7" s="10"/>
      <c r="E7" s="10"/>
      <c r="F7" s="11">
        <v>2</v>
      </c>
      <c r="G7" s="20">
        <v>100</v>
      </c>
      <c r="H7" s="13" t="s">
        <v>21</v>
      </c>
      <c r="I7" s="13" t="s">
        <v>21</v>
      </c>
      <c r="J7" s="13" t="s">
        <v>21</v>
      </c>
      <c r="K7" s="13" t="s">
        <v>21</v>
      </c>
      <c r="L7" s="13" t="s">
        <v>21</v>
      </c>
      <c r="M7" s="14">
        <f>F7*G7</f>
        <v>200</v>
      </c>
      <c r="N7" s="15">
        <f>M7</f>
        <v>200</v>
      </c>
    </row>
    <row r="8" spans="2:14" ht="21" x14ac:dyDescent="0.35">
      <c r="B8" s="8" t="s">
        <v>26</v>
      </c>
      <c r="C8" s="19" t="s">
        <v>48</v>
      </c>
      <c r="D8" s="10"/>
      <c r="E8" s="10"/>
      <c r="F8" s="11">
        <v>6</v>
      </c>
      <c r="G8" s="20">
        <v>100</v>
      </c>
      <c r="H8" s="13" t="s">
        <v>21</v>
      </c>
      <c r="I8" s="13" t="s">
        <v>21</v>
      </c>
      <c r="J8" s="13" t="s">
        <v>21</v>
      </c>
      <c r="K8" s="13" t="s">
        <v>21</v>
      </c>
      <c r="L8" s="13" t="s">
        <v>21</v>
      </c>
      <c r="M8" s="14">
        <f>F8*G8</f>
        <v>600</v>
      </c>
      <c r="N8" s="15">
        <f>M8</f>
        <v>600</v>
      </c>
    </row>
    <row r="9" spans="2:14" ht="21" x14ac:dyDescent="0.35">
      <c r="B9" s="8" t="s">
        <v>38</v>
      </c>
      <c r="C9" s="19" t="s">
        <v>49</v>
      </c>
      <c r="D9" s="10"/>
      <c r="E9" s="10"/>
      <c r="F9" s="11">
        <v>2</v>
      </c>
      <c r="G9" s="20">
        <v>100</v>
      </c>
      <c r="H9" s="13" t="s">
        <v>21</v>
      </c>
      <c r="I9" s="13" t="s">
        <v>21</v>
      </c>
      <c r="J9" s="13" t="s">
        <v>21</v>
      </c>
      <c r="K9" s="13" t="s">
        <v>21</v>
      </c>
      <c r="L9" s="13" t="s">
        <v>21</v>
      </c>
      <c r="M9" s="14">
        <f>F9*G9</f>
        <v>200</v>
      </c>
      <c r="N9" s="15">
        <f>M9</f>
        <v>200</v>
      </c>
    </row>
    <row r="10" spans="2:14" ht="21" x14ac:dyDescent="0.35">
      <c r="B10" s="8" t="s">
        <v>16</v>
      </c>
      <c r="C10" s="19" t="s">
        <v>39</v>
      </c>
      <c r="D10" s="10"/>
      <c r="E10" s="10"/>
      <c r="F10" s="11">
        <v>162</v>
      </c>
      <c r="G10" s="20">
        <v>100</v>
      </c>
      <c r="H10" s="13" t="s">
        <v>21</v>
      </c>
      <c r="I10" s="13" t="s">
        <v>21</v>
      </c>
      <c r="J10" s="13" t="s">
        <v>21</v>
      </c>
      <c r="K10" s="13" t="s">
        <v>21</v>
      </c>
      <c r="L10" s="13" t="s">
        <v>21</v>
      </c>
      <c r="M10" s="14">
        <f t="shared" ref="M10:M15" si="0">F10*G10</f>
        <v>16200</v>
      </c>
      <c r="N10" s="15">
        <f t="shared" ref="N10:N15" si="1">M10</f>
        <v>16200</v>
      </c>
    </row>
    <row r="11" spans="2:14" ht="42" x14ac:dyDescent="0.35">
      <c r="B11" s="8" t="s">
        <v>42</v>
      </c>
      <c r="C11" s="19" t="s">
        <v>50</v>
      </c>
      <c r="D11" s="10"/>
      <c r="E11" s="10"/>
      <c r="F11" s="11">
        <v>5</v>
      </c>
      <c r="G11" s="20">
        <v>10</v>
      </c>
      <c r="H11" s="13" t="s">
        <v>21</v>
      </c>
      <c r="I11" s="13" t="s">
        <v>21</v>
      </c>
      <c r="J11" s="13" t="s">
        <v>21</v>
      </c>
      <c r="K11" s="13" t="s">
        <v>21</v>
      </c>
      <c r="L11" s="13" t="s">
        <v>21</v>
      </c>
      <c r="M11" s="14">
        <f t="shared" si="0"/>
        <v>50</v>
      </c>
      <c r="N11" s="15">
        <f>M11</f>
        <v>50</v>
      </c>
    </row>
    <row r="12" spans="2:14" ht="21" x14ac:dyDescent="0.35">
      <c r="B12" s="8" t="s">
        <v>18</v>
      </c>
      <c r="C12" s="19" t="s">
        <v>35</v>
      </c>
      <c r="D12" s="10"/>
      <c r="E12" s="10"/>
      <c r="F12" s="11">
        <v>7776</v>
      </c>
      <c r="G12" s="20">
        <v>10</v>
      </c>
      <c r="H12" s="13" t="s">
        <v>21</v>
      </c>
      <c r="I12" s="13" t="s">
        <v>21</v>
      </c>
      <c r="J12" s="13" t="s">
        <v>21</v>
      </c>
      <c r="K12" s="13" t="s">
        <v>21</v>
      </c>
      <c r="L12" s="13" t="s">
        <v>21</v>
      </c>
      <c r="M12" s="14">
        <f>F12*G12</f>
        <v>77760</v>
      </c>
      <c r="N12" s="15">
        <f>M12</f>
        <v>77760</v>
      </c>
    </row>
    <row r="13" spans="2:14" ht="21" x14ac:dyDescent="0.35">
      <c r="B13" s="8" t="s">
        <v>19</v>
      </c>
      <c r="C13" s="19" t="s">
        <v>34</v>
      </c>
      <c r="D13" s="10"/>
      <c r="E13" s="10"/>
      <c r="F13" s="11">
        <v>7776</v>
      </c>
      <c r="G13" s="20">
        <v>10</v>
      </c>
      <c r="H13" s="13" t="s">
        <v>21</v>
      </c>
      <c r="I13" s="13" t="s">
        <v>21</v>
      </c>
      <c r="J13" s="13" t="s">
        <v>21</v>
      </c>
      <c r="K13" s="13" t="s">
        <v>21</v>
      </c>
      <c r="L13" s="13" t="s">
        <v>21</v>
      </c>
      <c r="M13" s="14">
        <f t="shared" si="0"/>
        <v>77760</v>
      </c>
      <c r="N13" s="15">
        <f t="shared" si="1"/>
        <v>77760</v>
      </c>
    </row>
    <row r="14" spans="2:14" ht="21" x14ac:dyDescent="0.35">
      <c r="B14" s="8" t="s">
        <v>20</v>
      </c>
      <c r="C14" s="19" t="s">
        <v>36</v>
      </c>
      <c r="D14" s="10"/>
      <c r="E14" s="10"/>
      <c r="F14" s="11">
        <v>1304</v>
      </c>
      <c r="G14" s="20">
        <v>10</v>
      </c>
      <c r="H14" s="13" t="s">
        <v>21</v>
      </c>
      <c r="I14" s="13" t="s">
        <v>21</v>
      </c>
      <c r="J14" s="13" t="s">
        <v>21</v>
      </c>
      <c r="K14" s="13" t="s">
        <v>21</v>
      </c>
      <c r="L14" s="13" t="s">
        <v>21</v>
      </c>
      <c r="M14" s="14">
        <f t="shared" si="0"/>
        <v>13040</v>
      </c>
      <c r="N14" s="15">
        <f t="shared" si="1"/>
        <v>13040</v>
      </c>
    </row>
    <row r="15" spans="2:14" ht="21" x14ac:dyDescent="0.35">
      <c r="B15" s="8" t="s">
        <v>32</v>
      </c>
      <c r="C15" s="19" t="s">
        <v>41</v>
      </c>
      <c r="D15" s="10"/>
      <c r="E15" s="10"/>
      <c r="F15" s="11">
        <v>6</v>
      </c>
      <c r="G15" s="20">
        <v>10</v>
      </c>
      <c r="H15" s="13"/>
      <c r="I15" s="13"/>
      <c r="J15" s="13"/>
      <c r="K15" s="13"/>
      <c r="L15" s="13"/>
      <c r="M15" s="14">
        <f t="shared" si="0"/>
        <v>60</v>
      </c>
      <c r="N15" s="15">
        <f t="shared" si="1"/>
        <v>60</v>
      </c>
    </row>
    <row r="16" spans="2:14" ht="20.25" x14ac:dyDescent="0.25">
      <c r="B16" s="8" t="s">
        <v>33</v>
      </c>
      <c r="C16" s="9" t="s">
        <v>23</v>
      </c>
      <c r="D16" s="10"/>
      <c r="E16" s="10"/>
      <c r="F16" s="11">
        <v>5</v>
      </c>
      <c r="G16" s="13" t="s">
        <v>21</v>
      </c>
      <c r="H16" s="12">
        <v>500</v>
      </c>
      <c r="I16" s="12">
        <v>500</v>
      </c>
      <c r="J16" s="12">
        <v>500</v>
      </c>
      <c r="K16" s="12">
        <v>500</v>
      </c>
      <c r="L16" s="12">
        <v>500</v>
      </c>
      <c r="M16" s="14">
        <f>SUM(H16:L16)</f>
        <v>2500</v>
      </c>
      <c r="N16" s="15">
        <f>($H$6*H16)+($I$6*I16)+($J$6*J16)+($K$6*K16)+($L$6*L16)</f>
        <v>1895.3933847042238</v>
      </c>
    </row>
    <row r="17" spans="2:14" ht="20.25" x14ac:dyDescent="0.25">
      <c r="B17" s="35" t="s">
        <v>46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16">
        <f>SUM(M7:M16)</f>
        <v>188370</v>
      </c>
      <c r="N17" s="17" t="s">
        <v>21</v>
      </c>
    </row>
    <row r="18" spans="2:14" ht="21" thickBot="1" x14ac:dyDescent="0.3">
      <c r="B18" s="37" t="s">
        <v>14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18" t="s">
        <v>22</v>
      </c>
      <c r="N18" s="28">
        <f>SUM(N7:N16)</f>
        <v>187765.39338470422</v>
      </c>
    </row>
    <row r="19" spans="2:14" ht="21" thickBot="1" x14ac:dyDescent="0.3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</row>
    <row r="20" spans="2:14" ht="21" thickBot="1" x14ac:dyDescent="0.3">
      <c r="B20" s="56" t="s">
        <v>47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8"/>
    </row>
    <row r="21" spans="2:14" ht="12.75" customHeight="1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2:14" ht="14.25" x14ac:dyDescent="0.25">
      <c r="B22" s="31" t="s">
        <v>43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2:14" s="4" customFormat="1" ht="15" x14ac:dyDescent="0.25">
      <c r="C23" s="3" t="s">
        <v>24</v>
      </c>
      <c r="D23" s="3"/>
      <c r="E23" s="3"/>
      <c r="F23" s="3"/>
      <c r="G23" s="3"/>
      <c r="H23" s="3"/>
    </row>
    <row r="24" spans="2:14" s="4" customFormat="1" ht="15" x14ac:dyDescent="0.25">
      <c r="C24" s="5" t="s">
        <v>25</v>
      </c>
      <c r="D24" s="5"/>
      <c r="E24" s="5"/>
      <c r="F24" s="5"/>
      <c r="G24" s="5"/>
      <c r="H24" s="5"/>
      <c r="I24" s="5"/>
      <c r="J24" s="5"/>
      <c r="K24" s="5"/>
    </row>
    <row r="25" spans="2:14" ht="15" x14ac:dyDescent="0.25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5"/>
      <c r="N25" s="25"/>
    </row>
    <row r="26" spans="2:14" ht="15" x14ac:dyDescent="0.25">
      <c r="B26" s="30" t="s">
        <v>6</v>
      </c>
      <c r="C26" s="30"/>
      <c r="D26" s="26"/>
      <c r="E26" s="26"/>
      <c r="F26" s="26"/>
      <c r="G26" s="26"/>
      <c r="H26" s="30" t="s">
        <v>7</v>
      </c>
      <c r="I26" s="30"/>
      <c r="J26" s="24"/>
      <c r="K26" s="24"/>
      <c r="L26" s="24"/>
      <c r="M26" s="25"/>
      <c r="N26" s="25"/>
    </row>
    <row r="27" spans="2:14" ht="15" x14ac:dyDescent="0.25">
      <c r="B27" s="24"/>
      <c r="C27" s="24"/>
      <c r="D27" s="24"/>
      <c r="E27" s="24"/>
      <c r="F27" s="24"/>
      <c r="G27" s="24"/>
      <c r="H27" s="30" t="s">
        <v>8</v>
      </c>
      <c r="I27" s="30"/>
      <c r="J27" s="24"/>
      <c r="K27" s="24"/>
      <c r="L27" s="24"/>
      <c r="M27" s="25"/>
      <c r="N27" s="25"/>
    </row>
    <row r="28" spans="2:14" ht="15" x14ac:dyDescent="0.25">
      <c r="B28" s="30" t="s">
        <v>9</v>
      </c>
      <c r="C28" s="30"/>
      <c r="D28" s="26"/>
      <c r="E28" s="26"/>
      <c r="F28" s="26"/>
      <c r="G28" s="26"/>
      <c r="H28" s="30" t="s">
        <v>10</v>
      </c>
      <c r="I28" s="30"/>
      <c r="J28" s="24"/>
      <c r="K28" s="24"/>
      <c r="L28" s="24"/>
      <c r="M28" s="25"/>
      <c r="N28" s="25"/>
    </row>
    <row r="29" spans="2:14" ht="15" x14ac:dyDescent="0.25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2:14" x14ac:dyDescent="0.25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</sheetData>
  <sheetProtection password="865F" sheet="1" objects="1" scenarios="1" selectLockedCells="1"/>
  <mergeCells count="20">
    <mergeCell ref="B19:N19"/>
    <mergeCell ref="B17:L17"/>
    <mergeCell ref="B18:L18"/>
    <mergeCell ref="B2:N2"/>
    <mergeCell ref="B1:N1"/>
    <mergeCell ref="B5:B6"/>
    <mergeCell ref="F5:F6"/>
    <mergeCell ref="B3:N3"/>
    <mergeCell ref="B4:N4"/>
    <mergeCell ref="M5:M6"/>
    <mergeCell ref="N5:N6"/>
    <mergeCell ref="D5:D6"/>
    <mergeCell ref="E5:E6"/>
    <mergeCell ref="B20:N20"/>
    <mergeCell ref="H27:I27"/>
    <mergeCell ref="B28:C28"/>
    <mergeCell ref="H28:I28"/>
    <mergeCell ref="B22:N22"/>
    <mergeCell ref="B26:C26"/>
    <mergeCell ref="H26:I26"/>
  </mergeCells>
  <conditionalFormatting sqref="I10:L11">
    <cfRule type="cellIs" dxfId="2" priority="14" stopIfTrue="1" operator="equal">
      <formula>"QUOTE FOR ALL ITEMS"</formula>
    </cfRule>
  </conditionalFormatting>
  <conditionalFormatting sqref="M18:N18 M17">
    <cfRule type="cellIs" dxfId="1" priority="8" stopIfTrue="1" operator="equal">
      <formula>"QUOTE FOR ALL ITEMS"</formula>
    </cfRule>
  </conditionalFormatting>
  <conditionalFormatting sqref="N17">
    <cfRule type="cellIs" dxfId="0" priority="7" stopIfTrue="1" operator="equal">
      <formula>"QUOTE FOR ALL ITEMS"</formula>
    </cfRule>
  </conditionalFormatting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ignoredErrors>
    <ignoredError sqref="M16:N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DC-DR Switches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Rajan. Rane</dc:creator>
  <cp:lastModifiedBy>NIKHIL KUMAR GUPTA</cp:lastModifiedBy>
  <cp:lastPrinted>2023-05-16T09:05:36Z</cp:lastPrinted>
  <dcterms:created xsi:type="dcterms:W3CDTF">2015-08-13T06:45:58Z</dcterms:created>
  <dcterms:modified xsi:type="dcterms:W3CDTF">2023-05-16T10:19:17Z</dcterms:modified>
</cp:coreProperties>
</file>